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TC\Downloads\"/>
    </mc:Choice>
  </mc:AlternateContent>
  <bookViews>
    <workbookView xWindow="-105" yWindow="-105" windowWidth="23250" windowHeight="12450" firstSheet="3" activeTab="5"/>
  </bookViews>
  <sheets>
    <sheet name="3er TRIMESTRE anexo 11" sheetId="10" state="hidden" r:id="rId1"/>
    <sheet name="4to. TRIMESTRE anexo 11" sheetId="16" state="hidden" r:id="rId2"/>
    <sheet name="1ER TRIMESTRE anexo 12" sheetId="11" state="hidden" r:id="rId3"/>
    <sheet name="ANEXO 11" sheetId="8" r:id="rId4"/>
    <sheet name="ANEXO 12" sheetId="12" r:id="rId5"/>
    <sheet name="ANEXO 13" sheetId="21" r:id="rId6"/>
    <sheet name="3er TRIMESTRE anexo 12" sheetId="13" state="hidden" r:id="rId7"/>
    <sheet name="4to. TRIMESTRE anexo 12" sheetId="17" state="hidden" r:id="rId8"/>
    <sheet name="1er. TRIMESTRE anexo 13" sheetId="15" state="hidden" r:id="rId9"/>
    <sheet name="3er. TRIMESTRE anexo 13" sheetId="19" state="hidden" r:id="rId10"/>
    <sheet name="4to. TRIMESTRE anexo 13" sheetId="20" state="hidden" r:id="rId11"/>
  </sheets>
  <definedNames>
    <definedName name="_xlnm.Print_Area" localSheetId="0">'3er TRIMESTRE anexo 11'!$B$2:$O$53</definedName>
    <definedName name="_xlnm.Print_Area" localSheetId="3">'ANEXO 11'!$B$2:$O$46</definedName>
    <definedName name="_xlnm.Print_Area" localSheetId="4">'ANEXO 12'!$B$1:$G$42</definedName>
    <definedName name="_xlnm.Print_Area" localSheetId="5">'ANEXO 13'!$A$1:$K$28</definedName>
    <definedName name="BASEACUM" localSheetId="0">#REF!</definedName>
    <definedName name="BASEACUM">#REF!</definedName>
    <definedName name="BASEPROG" localSheetId="0">#REF!</definedName>
    <definedName name="BASEPROG">#REF!</definedName>
    <definedName name="DATOS" localSheetId="0">#REF!</definedName>
    <definedName name="DATOS">#REF!</definedName>
    <definedName name="fa">'ANEXO 11'!#REF!</definedName>
    <definedName name="NIO">#REF!</definedName>
    <definedName name="_xlnm.Print_Titles" localSheetId="0">'3er TRIMESTRE anexo 11'!$2:$10</definedName>
    <definedName name="_xlnm.Print_Titles" localSheetId="1">'4to. TRIMESTRE anexo 11'!$2:$11</definedName>
    <definedName name="_xlnm.Print_Titles" localSheetId="3">'ANEXO 11'!$3:$11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21" l="1"/>
  <c r="H14" i="21"/>
  <c r="F14" i="21"/>
  <c r="N32" i="8"/>
  <c r="N31" i="8"/>
  <c r="N30" i="8"/>
  <c r="N29" i="8"/>
  <c r="N28" i="8"/>
  <c r="E31" i="8"/>
  <c r="E30" i="8"/>
  <c r="E29" i="8"/>
  <c r="E28" i="8"/>
  <c r="E27" i="8"/>
  <c r="N27" i="8" s="1"/>
  <c r="N15" i="8"/>
  <c r="N20" i="8" s="1"/>
  <c r="D14" i="12" s="1"/>
  <c r="D34" i="8"/>
  <c r="N16" i="8"/>
  <c r="J31" i="8" l="1"/>
  <c r="M31" i="8" s="1"/>
  <c r="K28" i="8" l="1"/>
  <c r="K29" i="8"/>
  <c r="K30" i="8"/>
  <c r="K31" i="8"/>
  <c r="L31" i="8" s="1"/>
  <c r="K32" i="8"/>
  <c r="K27" i="8"/>
  <c r="E20" i="8" l="1"/>
  <c r="F20" i="8"/>
  <c r="G20" i="8"/>
  <c r="H20" i="8"/>
  <c r="I20" i="8"/>
  <c r="D20" i="8"/>
  <c r="J16" i="8" l="1"/>
  <c r="J15" i="8" l="1"/>
  <c r="M15" i="8" s="1"/>
  <c r="M20" i="8" s="1"/>
  <c r="D13" i="12" l="1"/>
  <c r="I14" i="21"/>
  <c r="J14" i="21" s="1"/>
  <c r="J20" i="8"/>
  <c r="J30" i="8" l="1"/>
  <c r="M30" i="8" s="1"/>
  <c r="J32" i="8"/>
  <c r="J29" i="8"/>
  <c r="M29" i="8" s="1"/>
  <c r="J27" i="8"/>
  <c r="M27" i="8" s="1"/>
  <c r="O31" i="8" l="1"/>
  <c r="O30" i="8"/>
  <c r="O29" i="8"/>
  <c r="L30" i="8"/>
  <c r="J28" i="8"/>
  <c r="M28" i="8" s="1"/>
  <c r="O28" i="8" l="1"/>
  <c r="H49" i="16"/>
  <c r="I34" i="8" l="1"/>
  <c r="H53" i="16" l="1"/>
  <c r="F52" i="10"/>
  <c r="F53" i="16"/>
  <c r="D52" i="10"/>
  <c r="D53" i="16"/>
  <c r="J49" i="16"/>
  <c r="J53" i="16" l="1"/>
  <c r="I53" i="16"/>
  <c r="G53" i="16"/>
  <c r="E53" i="16"/>
  <c r="I52" i="10"/>
  <c r="G52" i="10"/>
  <c r="E52" i="10"/>
  <c r="E34" i="8" l="1"/>
  <c r="K49" i="16" l="1"/>
  <c r="K22" i="16" l="1"/>
  <c r="K22" i="10"/>
  <c r="K15" i="8" l="1"/>
  <c r="O15" i="8" s="1"/>
  <c r="K20" i="8" l="1"/>
  <c r="N22" i="10"/>
  <c r="N22" i="16" s="1"/>
  <c r="D15" i="12" l="1"/>
  <c r="K53" i="16"/>
  <c r="I43" i="16"/>
  <c r="H43" i="16"/>
  <c r="G43" i="16"/>
  <c r="F43" i="16"/>
  <c r="E43" i="16"/>
  <c r="D43" i="16"/>
  <c r="K41" i="16"/>
  <c r="J41" i="16"/>
  <c r="K40" i="16"/>
  <c r="J40" i="16"/>
  <c r="K39" i="16"/>
  <c r="J39" i="16"/>
  <c r="K38" i="16"/>
  <c r="J38" i="16"/>
  <c r="K37" i="16"/>
  <c r="J37" i="16"/>
  <c r="K36" i="16"/>
  <c r="J36" i="16"/>
  <c r="K35" i="16"/>
  <c r="J35" i="16"/>
  <c r="K34" i="16"/>
  <c r="J34" i="16"/>
  <c r="K33" i="16"/>
  <c r="J33" i="16"/>
  <c r="I26" i="16"/>
  <c r="H26" i="16"/>
  <c r="G26" i="16"/>
  <c r="F26" i="16"/>
  <c r="E26" i="16"/>
  <c r="D26" i="16"/>
  <c r="K24" i="16"/>
  <c r="J24" i="16"/>
  <c r="K23" i="16"/>
  <c r="J23" i="16"/>
  <c r="J22" i="16"/>
  <c r="K21" i="16"/>
  <c r="J21" i="16"/>
  <c r="K20" i="16"/>
  <c r="J20" i="16"/>
  <c r="K19" i="16"/>
  <c r="J19" i="16"/>
  <c r="K18" i="16"/>
  <c r="J18" i="16"/>
  <c r="K17" i="16"/>
  <c r="J17" i="16"/>
  <c r="K16" i="16"/>
  <c r="J16" i="16"/>
  <c r="K15" i="16"/>
  <c r="J15" i="16"/>
  <c r="K49" i="10"/>
  <c r="K52" i="10" s="1"/>
  <c r="I43" i="10"/>
  <c r="H43" i="10"/>
  <c r="H49" i="10" s="1"/>
  <c r="G43" i="10"/>
  <c r="F43" i="10"/>
  <c r="E43" i="10"/>
  <c r="D43" i="10"/>
  <c r="K41" i="10"/>
  <c r="J41" i="10"/>
  <c r="K40" i="10"/>
  <c r="J40" i="10"/>
  <c r="K39" i="10"/>
  <c r="J39" i="10"/>
  <c r="K38" i="10"/>
  <c r="J38" i="10"/>
  <c r="K37" i="10"/>
  <c r="J37" i="10"/>
  <c r="K36" i="10"/>
  <c r="J36" i="10"/>
  <c r="K35" i="10"/>
  <c r="J35" i="10"/>
  <c r="K34" i="10"/>
  <c r="J34" i="10"/>
  <c r="K33" i="10"/>
  <c r="J33" i="10"/>
  <c r="I26" i="10"/>
  <c r="H26" i="10"/>
  <c r="G26" i="10"/>
  <c r="F26" i="10"/>
  <c r="E26" i="10"/>
  <c r="D26" i="10"/>
  <c r="K24" i="10"/>
  <c r="J24" i="10"/>
  <c r="K23" i="10"/>
  <c r="J23" i="10"/>
  <c r="J22" i="10"/>
  <c r="K21" i="10"/>
  <c r="J21" i="10"/>
  <c r="K20" i="10"/>
  <c r="J20" i="10"/>
  <c r="K19" i="10"/>
  <c r="J19" i="10"/>
  <c r="K18" i="10"/>
  <c r="J18" i="10"/>
  <c r="K17" i="10"/>
  <c r="J17" i="10"/>
  <c r="K16" i="10"/>
  <c r="J16" i="10"/>
  <c r="K15" i="10"/>
  <c r="J15" i="10"/>
  <c r="J49" i="10" l="1"/>
  <c r="H52" i="10"/>
  <c r="L22" i="10"/>
  <c r="K43" i="10"/>
  <c r="J26" i="16"/>
  <c r="J43" i="16"/>
  <c r="K26" i="10"/>
  <c r="K26" i="16"/>
  <c r="K43" i="16"/>
  <c r="J26" i="10"/>
  <c r="L15" i="10"/>
  <c r="L18" i="10"/>
  <c r="L19" i="10"/>
  <c r="L20" i="10"/>
  <c r="L21" i="10"/>
  <c r="J43" i="10"/>
  <c r="J52" i="10" l="1"/>
  <c r="L26" i="16"/>
  <c r="L26" i="10"/>
  <c r="N23" i="10" l="1"/>
  <c r="N23" i="16" s="1"/>
  <c r="N16" i="10"/>
  <c r="N16" i="16" s="1"/>
  <c r="N17" i="10"/>
  <c r="N17" i="16" s="1"/>
  <c r="L15" i="8"/>
  <c r="H34" i="8"/>
  <c r="N15" i="10" l="1"/>
  <c r="N15" i="16" l="1"/>
  <c r="M16" i="10" l="1"/>
  <c r="M41" i="10"/>
  <c r="M15" i="10"/>
  <c r="M36" i="10"/>
  <c r="M39" i="10"/>
  <c r="M40" i="10"/>
  <c r="M17" i="10"/>
  <c r="M23" i="10"/>
  <c r="M40" i="16" l="1"/>
  <c r="M41" i="16"/>
  <c r="M34" i="10"/>
  <c r="M23" i="16"/>
  <c r="M15" i="16"/>
  <c r="O15" i="10"/>
  <c r="M17" i="16"/>
  <c r="M37" i="10"/>
  <c r="M35" i="10"/>
  <c r="M36" i="16"/>
  <c r="M39" i="16"/>
  <c r="M16" i="16"/>
  <c r="G34" i="8"/>
  <c r="M34" i="16" l="1"/>
  <c r="M35" i="16"/>
  <c r="M37" i="16"/>
  <c r="M19" i="10" l="1"/>
  <c r="N21" i="10"/>
  <c r="N21" i="16" s="1"/>
  <c r="N20" i="10"/>
  <c r="N20" i="16" s="1"/>
  <c r="L29" i="8"/>
  <c r="L28" i="8"/>
  <c r="N24" i="10"/>
  <c r="N24" i="16" s="1"/>
  <c r="M18" i="10" l="1"/>
  <c r="M19" i="16"/>
  <c r="N38" i="10"/>
  <c r="N38" i="16" s="1"/>
  <c r="K34" i="8"/>
  <c r="H16" i="21" l="1"/>
  <c r="D32" i="12"/>
  <c r="N34" i="8"/>
  <c r="M22" i="10"/>
  <c r="N18" i="10"/>
  <c r="M24" i="10"/>
  <c r="M20" i="10"/>
  <c r="M21" i="10"/>
  <c r="M18" i="16"/>
  <c r="D25" i="11" l="1"/>
  <c r="M24" i="16"/>
  <c r="N34" i="10"/>
  <c r="N39" i="10"/>
  <c r="N19" i="10"/>
  <c r="N26" i="10" s="1"/>
  <c r="M22" i="16"/>
  <c r="O22" i="10"/>
  <c r="M21" i="16"/>
  <c r="O21" i="10"/>
  <c r="O20" i="10"/>
  <c r="M20" i="16"/>
  <c r="M38" i="10"/>
  <c r="N49" i="10"/>
  <c r="N33" i="10"/>
  <c r="M26" i="10"/>
  <c r="N18" i="16"/>
  <c r="O18" i="10"/>
  <c r="N35" i="10"/>
  <c r="N41" i="10"/>
  <c r="N37" i="10"/>
  <c r="N36" i="10"/>
  <c r="N40" i="10"/>
  <c r="D35" i="11"/>
  <c r="D14" i="11"/>
  <c r="D13" i="11"/>
  <c r="N52" i="10" l="1"/>
  <c r="O18" i="16"/>
  <c r="M26" i="16"/>
  <c r="D13" i="17" s="1"/>
  <c r="M38" i="16"/>
  <c r="N36" i="16"/>
  <c r="O36" i="10"/>
  <c r="N41" i="16"/>
  <c r="N19" i="16"/>
  <c r="O19" i="10"/>
  <c r="N34" i="16"/>
  <c r="O34" i="16" s="1"/>
  <c r="O34" i="10"/>
  <c r="N43" i="10"/>
  <c r="N33" i="16"/>
  <c r="N40" i="16"/>
  <c r="O40" i="16" s="1"/>
  <c r="O40" i="10"/>
  <c r="N37" i="16"/>
  <c r="O37" i="16" s="1"/>
  <c r="O37" i="10"/>
  <c r="N35" i="16"/>
  <c r="O35" i="16" s="1"/>
  <c r="O35" i="10"/>
  <c r="O26" i="10"/>
  <c r="N39" i="16"/>
  <c r="D15" i="11"/>
  <c r="D13" i="13"/>
  <c r="N26" i="16" l="1"/>
  <c r="N43" i="16"/>
  <c r="N49" i="16" s="1"/>
  <c r="N53" i="16" s="1"/>
  <c r="D35" i="17" s="1"/>
  <c r="D25" i="13"/>
  <c r="D14" i="13"/>
  <c r="D15" i="13" s="1"/>
  <c r="D35" i="13" l="1"/>
  <c r="D25" i="17"/>
  <c r="D14" i="17"/>
  <c r="D15" i="17" s="1"/>
  <c r="O26" i="16"/>
  <c r="F34" i="8"/>
  <c r="L27" i="8"/>
  <c r="J34" i="8" l="1"/>
  <c r="L34" i="8" l="1"/>
  <c r="I16" i="21"/>
  <c r="J16" i="21" s="1"/>
  <c r="M34" i="8"/>
  <c r="O27" i="8"/>
  <c r="D33" i="12" l="1"/>
  <c r="M33" i="10"/>
  <c r="D24" i="11"/>
  <c r="D26" i="11" s="1"/>
  <c r="O34" i="8"/>
  <c r="M33" i="16" l="1"/>
  <c r="O33" i="10"/>
  <c r="M43" i="10"/>
  <c r="D34" i="11"/>
  <c r="D36" i="11" s="1"/>
  <c r="M49" i="10"/>
  <c r="D24" i="13" l="1"/>
  <c r="O43" i="10"/>
  <c r="M52" i="10"/>
  <c r="O52" i="10" s="1"/>
  <c r="O49" i="10"/>
  <c r="O33" i="16"/>
  <c r="M43" i="16"/>
  <c r="D24" i="17" l="1"/>
  <c r="D26" i="17" s="1"/>
  <c r="M49" i="16"/>
  <c r="O43" i="16"/>
  <c r="D26" i="13"/>
  <c r="D34" i="13"/>
  <c r="D36" i="13" s="1"/>
  <c r="O49" i="16" l="1"/>
  <c r="M53" i="16"/>
  <c r="O53" i="16" l="1"/>
  <c r="D34" i="17"/>
  <c r="D36" i="17" s="1"/>
</calcChain>
</file>

<file path=xl/sharedStrings.xml><?xml version="1.0" encoding="utf-8"?>
<sst xmlns="http://schemas.openxmlformats.org/spreadsheetml/2006/main" count="536" uniqueCount="147">
  <si>
    <t>INFORME DE AVANCE DE GESTIÓN FINANCIERA</t>
  </si>
  <si>
    <t>CLAVE</t>
  </si>
  <si>
    <t>CUENTA</t>
  </si>
  <si>
    <t>ACUMULADO TRIMESTRAL</t>
  </si>
  <si>
    <t>%</t>
  </si>
  <si>
    <t>ACUMULADO DEL EJERCICIO</t>
  </si>
  <si>
    <t>INGRESOS</t>
  </si>
  <si>
    <t>NOMBRE</t>
  </si>
  <si>
    <t>REAL</t>
  </si>
  <si>
    <t>PRESUPUESTO PROGRAMADO</t>
  </si>
  <si>
    <t>EFICIENCIA TRIMESTRAL</t>
  </si>
  <si>
    <t>EFICIENCIA DEL EJERCICIO</t>
  </si>
  <si>
    <t>TOTAL</t>
  </si>
  <si>
    <t>EGRESOS</t>
  </si>
  <si>
    <t>EJERCIDO</t>
  </si>
  <si>
    <t>EFICIENCIA</t>
  </si>
  <si>
    <t>JULIO</t>
  </si>
  <si>
    <t>AGOSTO</t>
  </si>
  <si>
    <t>DERECHOS</t>
  </si>
  <si>
    <t>PRODUCTOS</t>
  </si>
  <si>
    <t>APROVECHAMIENTOS</t>
  </si>
  <si>
    <t>PARTICIPACIONES Y APORTACIONES</t>
  </si>
  <si>
    <t>IMPUESTOS</t>
  </si>
  <si>
    <t>CONTRIBUCIONES DE MEJORAS</t>
  </si>
  <si>
    <t>INGRESOS POR VENTA DE BIENES Y SERVICIOS</t>
  </si>
  <si>
    <t>Flujo contable trimestral de Ingresos y Egresos</t>
  </si>
  <si>
    <t>Anexo 11</t>
  </si>
  <si>
    <t>Clave</t>
  </si>
  <si>
    <t>Ente Fiscalizado</t>
  </si>
  <si>
    <t>Periodo</t>
  </si>
  <si>
    <t>IAGF-1/CAD</t>
  </si>
  <si>
    <t>EGRESOS POR CAPITULO DEL GASTO</t>
  </si>
  <si>
    <t>SERVICIOS PERSONALES</t>
  </si>
  <si>
    <t>MATERIALES Y SUMINISTROS</t>
  </si>
  <si>
    <t>TRANSFERENCIAS, ASIGNACIONES, SUBSIDIOS Y OTRAS AYUDAS</t>
  </si>
  <si>
    <t>BIENES MUEBLES, INMUEBLES E INTANGIBLES</t>
  </si>
  <si>
    <t>INVERSIÓN PÚBLICA</t>
  </si>
  <si>
    <t>INVERSIONES FINANCIERAS Y OTRAS PROVISIONES</t>
  </si>
  <si>
    <t>DEUDA PÚBLICA</t>
  </si>
  <si>
    <t>SERVICIOS GENERALES</t>
  </si>
  <si>
    <t>SEPTIEMBRE</t>
  </si>
  <si>
    <t>CUOTAS Y APORTACIONES DE SEGURIDAD SOCIAL</t>
  </si>
  <si>
    <t>TRANSFERENCIAS, ASIGNACIONES, SUBSIDIOS Y OTAS AYUDAS</t>
  </si>
  <si>
    <t>EGRESOS POR PROGRAMAS</t>
  </si>
  <si>
    <t>PROGRAMA</t>
  </si>
  <si>
    <t>Anexo 12</t>
  </si>
  <si>
    <t>INFORME DE AVANCE DE GESTION FINANCIERA</t>
  </si>
  <si>
    <t>IAGF-2/CAD</t>
  </si>
  <si>
    <t>TOTAL REAL ACUMULADO DEL EJERCICIO</t>
  </si>
  <si>
    <t>JUSTIFICACION DE LA DIFERENCIA</t>
  </si>
  <si>
    <t>TOTAL PROGRAMADO ACUMULADO DEL EJERCICIO</t>
  </si>
  <si>
    <t>DIFERENCIA</t>
  </si>
  <si>
    <t>Avance de la Meta</t>
  </si>
  <si>
    <t>% de avance Realizado VS</t>
  </si>
  <si>
    <t>OCTUBRE</t>
  </si>
  <si>
    <t>NOVIEMBRE</t>
  </si>
  <si>
    <t>DICIEMBRE</t>
  </si>
  <si>
    <t>Valor de la Meta 20XN</t>
  </si>
  <si>
    <t xml:space="preserve">INFORME DE AVANCE DE GESTIÓN FINANCIERA </t>
  </si>
  <si>
    <t>INDICADORES ESTRATÉGICOS</t>
  </si>
  <si>
    <t xml:space="preserve">Indicador
</t>
  </si>
  <si>
    <t xml:space="preserve">Descripción
</t>
  </si>
  <si>
    <t xml:space="preserve">Tipo de Indicador
</t>
  </si>
  <si>
    <t xml:space="preserve">Dimensión a Medir
</t>
  </si>
  <si>
    <t xml:space="preserve">Unidad de Medida
</t>
  </si>
  <si>
    <t xml:space="preserve">Absoluto
</t>
  </si>
  <si>
    <t xml:space="preserve">Relativo
</t>
  </si>
  <si>
    <r>
      <t xml:space="preserve">Programado
</t>
    </r>
    <r>
      <rPr>
        <b/>
        <sz val="9"/>
        <color theme="1"/>
        <rFont val="Calibri"/>
        <family val="2"/>
        <scheme val="minor"/>
      </rPr>
      <t xml:space="preserve">(Julio - Septiembre)
 </t>
    </r>
    <r>
      <rPr>
        <b/>
        <sz val="11"/>
        <color theme="1"/>
        <rFont val="Calibri"/>
        <family val="2"/>
        <scheme val="minor"/>
      </rPr>
      <t xml:space="preserve">
8</t>
    </r>
  </si>
  <si>
    <r>
      <t xml:space="preserve">Realizado
</t>
    </r>
    <r>
      <rPr>
        <b/>
        <sz val="9"/>
        <color theme="1"/>
        <rFont val="Calibri"/>
        <family val="2"/>
        <scheme val="minor"/>
      </rPr>
      <t xml:space="preserve">(Julio - Septiembre)
 </t>
    </r>
    <r>
      <rPr>
        <b/>
        <sz val="11"/>
        <color theme="1"/>
        <rFont val="Calibri"/>
        <family val="2"/>
        <scheme val="minor"/>
      </rPr>
      <t xml:space="preserve">
</t>
    </r>
  </si>
  <si>
    <t xml:space="preserve">Período
</t>
  </si>
  <si>
    <t xml:space="preserve">Anual
</t>
  </si>
  <si>
    <t>COMENTARIOS DE METAS</t>
  </si>
  <si>
    <r>
      <t xml:space="preserve">Realizado
</t>
    </r>
    <r>
      <rPr>
        <b/>
        <sz val="9"/>
        <color theme="1"/>
        <rFont val="Calibri"/>
        <family val="2"/>
        <scheme val="minor"/>
      </rPr>
      <t xml:space="preserve">(Enero - Marzo)
 </t>
    </r>
    <r>
      <rPr>
        <b/>
        <sz val="11"/>
        <color theme="1"/>
        <rFont val="Calibri"/>
        <family val="2"/>
        <scheme val="minor"/>
      </rPr>
      <t xml:space="preserve">
</t>
    </r>
  </si>
  <si>
    <r>
      <t xml:space="preserve">Programado
</t>
    </r>
    <r>
      <rPr>
        <b/>
        <sz val="9"/>
        <color theme="1"/>
        <rFont val="Calibri"/>
        <family val="2"/>
        <scheme val="minor"/>
      </rPr>
      <t xml:space="preserve">(Octubre - Diciembre)
 </t>
    </r>
    <r>
      <rPr>
        <b/>
        <sz val="11"/>
        <color theme="1"/>
        <rFont val="Calibri"/>
        <family val="2"/>
        <scheme val="minor"/>
      </rPr>
      <t xml:space="preserve">
8</t>
    </r>
  </si>
  <si>
    <r>
      <t xml:space="preserve">Realizado
</t>
    </r>
    <r>
      <rPr>
        <b/>
        <sz val="9"/>
        <color theme="1"/>
        <rFont val="Calibri"/>
        <family val="2"/>
        <scheme val="minor"/>
      </rPr>
      <t xml:space="preserve">(Octubre - Diciembre)
 </t>
    </r>
    <r>
      <rPr>
        <b/>
        <sz val="11"/>
        <color theme="1"/>
        <rFont val="Calibri"/>
        <family val="2"/>
        <scheme val="minor"/>
      </rPr>
      <t xml:space="preserve">
</t>
    </r>
  </si>
  <si>
    <t>Del 1 de Enero al 31 de Marzo de 2018</t>
  </si>
  <si>
    <t>INGRESOS DERIVADOS DE FINANCIAMIENTO</t>
  </si>
  <si>
    <t>Del 1 de Enero al 30 Septiembre de 2018</t>
  </si>
  <si>
    <t>Del 1 de Enero al 31 Diciembre de 2018</t>
  </si>
  <si>
    <t>D001</t>
  </si>
  <si>
    <t>EXPOSICIONES Y FERIAS</t>
  </si>
  <si>
    <t>MDI. DELIA MARGARITA PADILLA GUARDADO</t>
  </si>
  <si>
    <t>PATRONATO DE LA FERIA REGIONAL DE RINCÓN DE ROMOS</t>
  </si>
  <si>
    <t>PROFA. YOLANDA REYES GONZÁLEZ</t>
  </si>
  <si>
    <t>PRESIDENTA DEL PATRONATO DE LA FERIA REGIONAL 2018 DE RINCÓN DE ROMOS</t>
  </si>
  <si>
    <t>TESORERA DEL PATRONATO</t>
  </si>
  <si>
    <t>Eventos</t>
  </si>
  <si>
    <t>Gestión</t>
  </si>
  <si>
    <t>Eficacia</t>
  </si>
  <si>
    <t>% de avance</t>
  </si>
  <si>
    <t>Seguimiento al Programa de Actividades Culturales, Artísticas y Eventos.</t>
  </si>
  <si>
    <t>Programa de Actividades Educativas, Culturales, Artísticas, Deportivas, Comercialización, Exposiciones y participación en Eventos conmemorativos a la Feria Regional de Rincón de Romos.</t>
  </si>
  <si>
    <t>Seguimiento a la aplicación de los ingresos y gastos con eficiencia.</t>
  </si>
  <si>
    <r>
      <t xml:space="preserve">Programado
</t>
    </r>
    <r>
      <rPr>
        <b/>
        <sz val="9"/>
        <color theme="1"/>
        <rFont val="Calibri"/>
        <family val="2"/>
        <scheme val="minor"/>
      </rPr>
      <t xml:space="preserve">(Enero - Marzo)
 </t>
    </r>
    <r>
      <rPr>
        <b/>
        <sz val="11"/>
        <color theme="1"/>
        <rFont val="Calibri"/>
        <family val="2"/>
        <scheme val="minor"/>
      </rPr>
      <t xml:space="preserve">
</t>
    </r>
  </si>
  <si>
    <t>Manejo transparente en los recursos económicos ingresos y egresos.</t>
  </si>
  <si>
    <t>Se recaudó mayor cantidad en el período ferial</t>
  </si>
  <si>
    <t>Se realizaron gastos conforme al incremento del ingreso</t>
  </si>
  <si>
    <t>Del 1 de Julio al 30 de Septiembre de 2018</t>
  </si>
  <si>
    <t>PROFRA YOLANDA  REYES GONZALEZ</t>
  </si>
  <si>
    <t>PRESIDENTA DEL PATRONATO DE LA FERIAL REGIONAL DE RINCON DE ROMOS 2018</t>
  </si>
  <si>
    <t>LIC. DELIA MARGARITA PADILLA GUARDADO</t>
  </si>
  <si>
    <t>.</t>
  </si>
  <si>
    <t>Del 1 de Enero al 31 de Diciembre de 2018</t>
  </si>
  <si>
    <t>Se otorgó subsidio adicional para iniciar las contrataciones de artistas para la feria de 2019  pagando los anticipos. Se autorizó considerar como subsidio un préstamo de ejercicios anteriores que  permanecía en deudores diversos.</t>
  </si>
  <si>
    <t>Se realizaron contrataciones de artistas con el pago de los anticipos correspondientes para la feria de 2019</t>
  </si>
  <si>
    <t>La diferencia es  ingresos excedentes en la  recaudación y aprobación de subsidio adicional.</t>
  </si>
  <si>
    <t>La diferencia es por ingresos excentes recaudados y en ejercicio de ingresos de ejercicios anteriores.</t>
  </si>
  <si>
    <t>La diferencia es por ingresos excentes recaudados y en ejercicio de ingresos de ejercicios anteriores. Para un total de $ 9'043,220.74 para ejercer</t>
  </si>
  <si>
    <t>PRESIDENTA DEL PATRONATO DE LA FERIA REGIONAL  DE RINCÓN DE ROMOS</t>
  </si>
  <si>
    <t>Valor de la Meta 2019</t>
  </si>
  <si>
    <t>INFORME DE AVANCE DE GESTIÓN</t>
  </si>
  <si>
    <t xml:space="preserve">INDICADOR </t>
  </si>
  <si>
    <t>DESCRIPCIÓN</t>
  </si>
  <si>
    <t>TIPO DE INDICADOR</t>
  </si>
  <si>
    <t>DOMENSIÓN A MEDIR</t>
  </si>
  <si>
    <t>UNIDAD DE MEDIDA</t>
  </si>
  <si>
    <t>VALOR DE META</t>
  </si>
  <si>
    <t>AVANCE DE LA META</t>
  </si>
  <si>
    <t>ABSOLUTO</t>
  </si>
  <si>
    <t>RELATIVO</t>
  </si>
  <si>
    <t>% DE AVANCE REALIZADO</t>
  </si>
  <si>
    <t>PERIODO</t>
  </si>
  <si>
    <t>ANUAL</t>
  </si>
  <si>
    <t>EFICACIA</t>
  </si>
  <si>
    <t>INGRESO</t>
  </si>
  <si>
    <t>PORCENTAJE</t>
  </si>
  <si>
    <t>ANEXO 13</t>
  </si>
  <si>
    <t>ENERO</t>
  </si>
  <si>
    <t>FEBRERO</t>
  </si>
  <si>
    <t>MARZO</t>
  </si>
  <si>
    <t>PROGRAMADO (ENERO-MARZO)</t>
  </si>
  <si>
    <t>REALIZADO (ENERO-MARZO)</t>
  </si>
  <si>
    <t>INSTITUTO MUNICIPAL DE LA JUVENTUD DE AGUASCALIENTES</t>
  </si>
  <si>
    <t>Del 01  de Enero al 31 de Marzo de 2025</t>
  </si>
  <si>
    <t xml:space="preserve">    APORTACION MUNICIPAL</t>
  </si>
  <si>
    <t xml:space="preserve">    PRODUCTOS FINANCIEROS</t>
  </si>
  <si>
    <t>RECONOCIMIENTO DE INTERESES EN CUENTA DE INVERSION</t>
  </si>
  <si>
    <t>AHORRO EN PARTIDAS PRESUPUESTALES DEL CAPITULO 2000</t>
  </si>
  <si>
    <t>INGRESO PRESUPUESTARIOS IMJUVA</t>
  </si>
  <si>
    <t>EGRESOS PRESUPUESTARIOS IMJUVA</t>
  </si>
  <si>
    <t>MUESTRA LOS INGRESOS PROGRAMADOS POR EL GOBIERNO Y SUS ORGANISMOS PUBLICOS DESCENTRALIZADOS</t>
  </si>
  <si>
    <t>MUESTRA LOS EGRESOS PROGRAMADOS POR EL GOBIERNO Y SUS ORGANISMOS PUBLICOS DESCENTRALIZADOS</t>
  </si>
  <si>
    <t>EGRESO</t>
  </si>
  <si>
    <t>C. LEONARDO MUÑIZ SALCEDO</t>
  </si>
  <si>
    <t>LIC. FRANCISCO EMMANUEL MUÑOZ SÁNCHEZ</t>
  </si>
  <si>
    <t>DIRECTOR GENERAL</t>
  </si>
  <si>
    <t>JEFE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</si>
</sst>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quot;$&quot;#,##0.00"/>
    <numFmt numFmtId="44" formatCode="_-&quot;$&quot;* #,##0.00_-;\-&quot;$&quot;* #,##0.00_-;_-&quot;$&quot;* &quot;-&quot;??_-;_-@_-"/>
    <numFmt numFmtId="43" formatCode="_-* #,##0.00_-;\-* #,##0.00_-;_-* &quot;-&quot;??_-;_-@_-"/>
    <numFmt numFmtId="164" formatCode="#,##0;\(#,##0\)"/>
    <numFmt numFmtId="165" formatCode="#,##0_ ;\(#,##0\)\ "/>
    <numFmt numFmtId="166" formatCode="_-* #,##0_-;\-* #,##0_-;_-* &quot;-&quot;??_-;_-@_-"/>
    <numFmt numFmtId="167" formatCode="#,##0.00;\(#,##0.00\)"/>
  </numFmts>
  <fonts count="27" x14ac:knownFonts="1">
    <font>
      <sz val="11"/>
      <color theme="1"/>
      <name val="Calibri"/>
      <family val="2"/>
      <scheme val="minor"/>
    </font>
    <font>
      <sz val="10"/>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b/>
      <sz val="11"/>
      <color theme="1"/>
      <name val="Arial"/>
      <family val="2"/>
    </font>
    <font>
      <sz val="11"/>
      <color theme="1"/>
      <name val="Arial"/>
      <family val="2"/>
    </font>
    <font>
      <sz val="22"/>
      <color theme="1"/>
      <name val="Arial"/>
      <family val="2"/>
    </font>
    <font>
      <b/>
      <sz val="11"/>
      <color rgb="FFFF0000"/>
      <name val="Arial"/>
      <family val="2"/>
    </font>
    <font>
      <sz val="11"/>
      <name val="Arial"/>
      <family val="2"/>
    </font>
    <font>
      <b/>
      <sz val="11"/>
      <name val="Arial"/>
      <family val="2"/>
    </font>
    <font>
      <b/>
      <sz val="14"/>
      <color theme="1"/>
      <name val="Arial"/>
      <family val="2"/>
    </font>
    <font>
      <b/>
      <sz val="9"/>
      <color theme="1"/>
      <name val="Arial"/>
      <family val="2"/>
    </font>
    <font>
      <b/>
      <sz val="10"/>
      <color theme="1"/>
      <name val="Arial"/>
      <family val="2"/>
    </font>
    <font>
      <sz val="9"/>
      <color theme="1"/>
      <name val="Arial"/>
      <family val="2"/>
    </font>
    <font>
      <b/>
      <sz val="40"/>
      <color rgb="FF7293C9"/>
      <name val="Calibri"/>
      <family val="2"/>
      <scheme val="minor"/>
    </font>
    <font>
      <b/>
      <sz val="9"/>
      <color theme="4" tint="-0.249977111117893"/>
      <name val="Arial"/>
      <family val="2"/>
    </font>
    <font>
      <sz val="14"/>
      <color theme="1"/>
      <name val="Arial"/>
      <family val="2"/>
    </font>
    <font>
      <b/>
      <sz val="11"/>
      <color theme="1"/>
      <name val="Calibri"/>
      <family val="2"/>
      <scheme val="minor"/>
    </font>
    <font>
      <b/>
      <sz val="9"/>
      <color theme="1"/>
      <name val="Calibri"/>
      <family val="2"/>
      <scheme val="minor"/>
    </font>
    <font>
      <b/>
      <sz val="8"/>
      <color theme="1"/>
      <name val="Arial"/>
      <family val="2"/>
    </font>
    <font>
      <b/>
      <sz val="6.75"/>
      <color rgb="FF000000"/>
      <name val="Arial"/>
      <family val="2"/>
    </font>
    <font>
      <b/>
      <sz val="22"/>
      <color theme="1"/>
      <name val="Arial"/>
      <family val="2"/>
    </font>
    <font>
      <sz val="16"/>
      <color theme="1"/>
      <name val="Arial"/>
      <family val="2"/>
    </font>
    <font>
      <i/>
      <sz val="11"/>
      <name val="Arial"/>
      <family val="2"/>
    </font>
    <font>
      <i/>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style="dotted">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diagonal/>
    </border>
    <border>
      <left style="dotted">
        <color indexed="64"/>
      </left>
      <right style="medium">
        <color indexed="64"/>
      </right>
      <top style="dotted">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dotted">
        <color indexed="64"/>
      </top>
      <bottom style="medium">
        <color indexed="64"/>
      </bottom>
      <diagonal/>
    </border>
    <border>
      <left/>
      <right/>
      <top style="double">
        <color rgb="FF000000"/>
      </top>
      <bottom/>
      <diagonal/>
    </border>
    <border>
      <left style="thin">
        <color indexed="64"/>
      </left>
      <right style="thin">
        <color indexed="64"/>
      </right>
      <top style="thin">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81">
    <xf numFmtId="0" fontId="0" fillId="0" borderId="0" xfId="0"/>
    <xf numFmtId="0" fontId="3" fillId="0" borderId="0" xfId="0" applyFont="1"/>
    <xf numFmtId="0" fontId="5" fillId="0" borderId="0" xfId="0" applyFont="1"/>
    <xf numFmtId="43" fontId="3" fillId="0" borderId="0" xfId="3" applyFont="1"/>
    <xf numFmtId="0" fontId="3" fillId="0" borderId="0" xfId="0" applyFont="1" applyAlignment="1">
      <alignment wrapText="1"/>
    </xf>
    <xf numFmtId="0" fontId="3" fillId="0" borderId="0" xfId="0" applyFont="1" applyAlignment="1">
      <alignment horizontal="center" vertical="center"/>
    </xf>
    <xf numFmtId="0" fontId="7" fillId="0" borderId="0" xfId="0" applyFont="1"/>
    <xf numFmtId="43" fontId="8" fillId="0" borderId="0" xfId="3" applyFont="1"/>
    <xf numFmtId="0" fontId="6" fillId="0" borderId="0" xfId="0" applyFont="1"/>
    <xf numFmtId="0" fontId="7" fillId="0" borderId="7" xfId="0" applyFont="1" applyBorder="1"/>
    <xf numFmtId="0" fontId="0" fillId="0" borderId="7" xfId="0" applyBorder="1"/>
    <xf numFmtId="0" fontId="0" fillId="0" borderId="3" xfId="0" applyBorder="1"/>
    <xf numFmtId="0" fontId="7" fillId="0" borderId="3" xfId="0" applyFont="1" applyBorder="1"/>
    <xf numFmtId="0" fontId="9" fillId="0" borderId="3" xfId="0" applyFont="1" applyBorder="1"/>
    <xf numFmtId="0" fontId="4" fillId="0" borderId="0" xfId="0" applyFont="1" applyAlignment="1">
      <alignment horizontal="centerContinuous" vertical="center"/>
    </xf>
    <xf numFmtId="0" fontId="3" fillId="0" borderId="0" xfId="0" applyFont="1" applyAlignment="1">
      <alignment horizontal="centerContinuous"/>
    </xf>
    <xf numFmtId="43" fontId="3" fillId="0" borderId="0" xfId="3" applyFont="1" applyAlignment="1">
      <alignment horizontal="centerContinuous"/>
    </xf>
    <xf numFmtId="0" fontId="6" fillId="0" borderId="0" xfId="0" applyFont="1" applyAlignment="1">
      <alignment horizontal="centerContinuous" vertical="center"/>
    </xf>
    <xf numFmtId="43" fontId="7" fillId="0" borderId="0" xfId="3" applyFont="1" applyBorder="1"/>
    <xf numFmtId="43" fontId="7" fillId="0" borderId="0" xfId="3" applyFont="1"/>
    <xf numFmtId="0" fontId="6" fillId="0" borderId="0" xfId="0" applyFont="1" applyAlignment="1">
      <alignment horizontal="center"/>
    </xf>
    <xf numFmtId="0" fontId="6" fillId="2" borderId="11" xfId="0" applyFont="1" applyFill="1" applyBorder="1" applyAlignment="1">
      <alignment horizontal="center" vertical="center" wrapText="1"/>
    </xf>
    <xf numFmtId="0" fontId="7" fillId="0" borderId="12" xfId="0" applyFont="1" applyBorder="1" applyAlignment="1">
      <alignment horizontal="center"/>
    </xf>
    <xf numFmtId="0" fontId="7" fillId="0" borderId="13" xfId="0" applyFont="1" applyBorder="1" applyAlignment="1">
      <alignment horizontal="center"/>
    </xf>
    <xf numFmtId="0" fontId="6" fillId="2" borderId="18" xfId="0" applyFont="1" applyFill="1" applyBorder="1" applyAlignment="1">
      <alignment horizontal="center" vertical="center" wrapText="1"/>
    </xf>
    <xf numFmtId="0" fontId="12" fillId="0" borderId="0" xfId="0" applyFont="1" applyAlignment="1">
      <alignment horizontal="centerContinuous" vertical="center"/>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7" fillId="0" borderId="26" xfId="0" applyFont="1" applyBorder="1" applyAlignment="1">
      <alignment horizontal="center"/>
    </xf>
    <xf numFmtId="0" fontId="13"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1" fillId="0" borderId="8" xfId="1" applyFont="1" applyBorder="1" applyAlignment="1">
      <alignment horizontal="left" wrapText="1"/>
    </xf>
    <xf numFmtId="0" fontId="11" fillId="0" borderId="14" xfId="1" applyFont="1" applyBorder="1" applyAlignment="1">
      <alignment horizontal="left" wrapText="1"/>
    </xf>
    <xf numFmtId="164" fontId="10" fillId="0" borderId="9" xfId="2" applyNumberFormat="1" applyFont="1" applyBorder="1"/>
    <xf numFmtId="164" fontId="10" fillId="0" borderId="8" xfId="2" applyNumberFormat="1" applyFont="1" applyBorder="1"/>
    <xf numFmtId="164" fontId="10" fillId="0" borderId="14" xfId="2" applyNumberFormat="1" applyFont="1" applyBorder="1"/>
    <xf numFmtId="164" fontId="7" fillId="0" borderId="0" xfId="0" applyNumberFormat="1" applyFont="1"/>
    <xf numFmtId="164" fontId="6" fillId="0" borderId="19" xfId="0" applyNumberFormat="1" applyFont="1" applyBorder="1"/>
    <xf numFmtId="164" fontId="6" fillId="0" borderId="20" xfId="0" applyNumberFormat="1" applyFont="1" applyBorder="1"/>
    <xf numFmtId="164" fontId="7" fillId="0" borderId="26" xfId="0" applyNumberFormat="1" applyFont="1" applyBorder="1"/>
    <xf numFmtId="164" fontId="7" fillId="0" borderId="13" xfId="0" applyNumberFormat="1" applyFont="1" applyBorder="1"/>
    <xf numFmtId="0" fontId="7" fillId="0" borderId="0" xfId="0" applyFont="1" applyAlignment="1">
      <alignment horizontal="center" vertical="center"/>
    </xf>
    <xf numFmtId="9" fontId="7" fillId="0" borderId="27" xfId="4" applyFont="1" applyBorder="1" applyAlignment="1">
      <alignment horizontal="center"/>
    </xf>
    <xf numFmtId="9" fontId="6" fillId="0" borderId="21" xfId="4" applyFont="1" applyBorder="1" applyAlignment="1">
      <alignment horizontal="center" vertical="center"/>
    </xf>
    <xf numFmtId="0" fontId="3" fillId="0" borderId="7" xfId="0" applyFont="1" applyBorder="1"/>
    <xf numFmtId="0" fontId="3" fillId="0" borderId="3" xfId="0" applyFont="1" applyBorder="1"/>
    <xf numFmtId="0" fontId="7" fillId="0" borderId="30" xfId="0" applyFont="1" applyBorder="1" applyAlignment="1">
      <alignment horizontal="center"/>
    </xf>
    <xf numFmtId="164" fontId="10" fillId="0" borderId="31" xfId="2" applyNumberFormat="1" applyFont="1" applyBorder="1"/>
    <xf numFmtId="164" fontId="7" fillId="0" borderId="32" xfId="0" applyNumberFormat="1" applyFont="1" applyBorder="1"/>
    <xf numFmtId="0" fontId="14" fillId="0" borderId="9" xfId="0" applyFont="1" applyBorder="1" applyAlignment="1">
      <alignment horizontal="left" wrapText="1"/>
    </xf>
    <xf numFmtId="0" fontId="14" fillId="0" borderId="8" xfId="0" applyFont="1" applyBorder="1" applyAlignment="1">
      <alignment horizontal="left" wrapText="1"/>
    </xf>
    <xf numFmtId="0" fontId="14" fillId="0" borderId="14" xfId="0" applyFont="1" applyBorder="1" applyAlignment="1">
      <alignment horizontal="left" wrapText="1"/>
    </xf>
    <xf numFmtId="164" fontId="10" fillId="0" borderId="8" xfId="2" applyNumberFormat="1" applyFont="1" applyFill="1" applyBorder="1"/>
    <xf numFmtId="9" fontId="7" fillId="0" borderId="15" xfId="4" applyFont="1" applyBorder="1" applyAlignment="1">
      <alignment horizontal="center"/>
    </xf>
    <xf numFmtId="0" fontId="15" fillId="0" borderId="0" xfId="0" applyFont="1" applyAlignment="1">
      <alignment horizontal="center"/>
    </xf>
    <xf numFmtId="0" fontId="16" fillId="0" borderId="0" xfId="0" applyFont="1" applyAlignment="1">
      <alignment horizontal="center"/>
    </xf>
    <xf numFmtId="0" fontId="7" fillId="0" borderId="0" xfId="0" applyFont="1" applyAlignment="1">
      <alignment horizontal="centerContinuous"/>
    </xf>
    <xf numFmtId="0" fontId="6" fillId="0" borderId="0" xfId="0" applyFont="1" applyAlignment="1">
      <alignment horizontal="centerContinuous"/>
    </xf>
    <xf numFmtId="0" fontId="6" fillId="0" borderId="35" xfId="0" applyFont="1" applyBorder="1"/>
    <xf numFmtId="0" fontId="9" fillId="0" borderId="7" xfId="0" applyFont="1" applyBorder="1"/>
    <xf numFmtId="0" fontId="6" fillId="0" borderId="7" xfId="0" applyFont="1" applyBorder="1"/>
    <xf numFmtId="0" fontId="9" fillId="0" borderId="0" xfId="0" applyFont="1" applyAlignment="1">
      <alignment horizontal="centerContinuous"/>
    </xf>
    <xf numFmtId="0" fontId="6" fillId="2" borderId="2" xfId="0" applyFont="1" applyFill="1" applyBorder="1" applyAlignment="1">
      <alignment horizontal="centerContinuous"/>
    </xf>
    <xf numFmtId="0" fontId="6" fillId="2" borderId="3" xfId="0" applyFont="1" applyFill="1" applyBorder="1" applyAlignment="1">
      <alignment horizontal="centerContinuous"/>
    </xf>
    <xf numFmtId="0" fontId="6" fillId="2" borderId="4" xfId="0" applyFont="1" applyFill="1" applyBorder="1" applyAlignment="1">
      <alignment horizontal="centerContinuous"/>
    </xf>
    <xf numFmtId="0" fontId="7" fillId="2" borderId="4" xfId="0" applyFont="1" applyFill="1" applyBorder="1" applyAlignment="1">
      <alignment horizontal="centerContinuous"/>
    </xf>
    <xf numFmtId="0" fontId="6" fillId="0" borderId="23" xfId="0" applyFont="1" applyBorder="1"/>
    <xf numFmtId="165" fontId="7" fillId="0" borderId="23" xfId="0" applyNumberFormat="1" applyFont="1" applyBorder="1"/>
    <xf numFmtId="0" fontId="6" fillId="0" borderId="36" xfId="0" applyFont="1" applyBorder="1"/>
    <xf numFmtId="165" fontId="7" fillId="0" borderId="36" xfId="0" applyNumberFormat="1" applyFont="1" applyBorder="1"/>
    <xf numFmtId="0" fontId="6" fillId="0" borderId="1" xfId="0" applyFont="1" applyBorder="1" applyAlignment="1">
      <alignment horizontal="center"/>
    </xf>
    <xf numFmtId="165" fontId="7" fillId="0" borderId="1" xfId="0" applyNumberFormat="1" applyFont="1" applyBorder="1"/>
    <xf numFmtId="0" fontId="12" fillId="0" borderId="0" xfId="0" applyFont="1"/>
    <xf numFmtId="0" fontId="18" fillId="0" borderId="0" xfId="0" applyFont="1" applyAlignment="1">
      <alignment horizontal="justify"/>
    </xf>
    <xf numFmtId="165" fontId="7" fillId="0" borderId="0" xfId="0" applyNumberFormat="1" applyFont="1"/>
    <xf numFmtId="9" fontId="19" fillId="0" borderId="0" xfId="4" applyFont="1" applyAlignment="1">
      <alignment horizontal="center"/>
    </xf>
    <xf numFmtId="166" fontId="7" fillId="0" borderId="0" xfId="3" applyNumberFormat="1" applyFont="1"/>
    <xf numFmtId="166" fontId="7" fillId="0" borderId="0" xfId="0" applyNumberFormat="1" applyFont="1"/>
    <xf numFmtId="164" fontId="7" fillId="0" borderId="39" xfId="0" applyNumberFormat="1" applyFont="1" applyBorder="1"/>
    <xf numFmtId="164" fontId="10" fillId="3" borderId="31" xfId="2" applyNumberFormat="1" applyFont="1" applyFill="1" applyBorder="1"/>
    <xf numFmtId="0" fontId="6" fillId="2" borderId="34"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0" fontId="0" fillId="0" borderId="0" xfId="0" applyAlignment="1">
      <alignment vertical="center"/>
    </xf>
    <xf numFmtId="0" fontId="19" fillId="0" borderId="1" xfId="0" applyFont="1" applyBorder="1" applyAlignment="1">
      <alignment wrapText="1"/>
    </xf>
    <xf numFmtId="0" fontId="0" fillId="0" borderId="0" xfId="0" applyAlignment="1">
      <alignment wrapText="1"/>
    </xf>
    <xf numFmtId="164" fontId="10" fillId="0" borderId="15" xfId="2" applyNumberFormat="1" applyFont="1" applyBorder="1"/>
    <xf numFmtId="43" fontId="0" fillId="0" borderId="0" xfId="3" applyFont="1"/>
    <xf numFmtId="0" fontId="14" fillId="0" borderId="31" xfId="0" applyFont="1" applyBorder="1" applyAlignment="1">
      <alignment horizontal="left" wrapText="1"/>
    </xf>
    <xf numFmtId="164" fontId="7" fillId="0" borderId="26" xfId="0" quotePrefix="1" applyNumberFormat="1" applyFont="1" applyBorder="1"/>
    <xf numFmtId="167" fontId="3" fillId="0" borderId="0" xfId="0" applyNumberFormat="1" applyFont="1"/>
    <xf numFmtId="164" fontId="10" fillId="0" borderId="50" xfId="2" applyNumberFormat="1" applyFont="1" applyBorder="1"/>
    <xf numFmtId="164" fontId="10" fillId="0" borderId="51" xfId="2" applyNumberFormat="1" applyFont="1" applyBorder="1"/>
    <xf numFmtId="164" fontId="10" fillId="0" borderId="12" xfId="2" applyNumberFormat="1" applyFont="1" applyBorder="1"/>
    <xf numFmtId="164" fontId="10" fillId="0" borderId="52" xfId="2" applyNumberFormat="1" applyFont="1" applyBorder="1"/>
    <xf numFmtId="164" fontId="10" fillId="0" borderId="13" xfId="2" applyNumberFormat="1" applyFont="1" applyBorder="1"/>
    <xf numFmtId="164" fontId="6" fillId="0" borderId="0" xfId="0" applyNumberFormat="1" applyFont="1"/>
    <xf numFmtId="9" fontId="6" fillId="0" borderId="0" xfId="4" applyFont="1" applyBorder="1" applyAlignment="1">
      <alignment horizontal="center" vertical="center"/>
    </xf>
    <xf numFmtId="0" fontId="9" fillId="0" borderId="0" xfId="0" applyFont="1"/>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49" xfId="1" applyFont="1" applyBorder="1" applyAlignment="1">
      <alignment horizontal="center" vertical="center" wrapText="1"/>
    </xf>
    <xf numFmtId="0" fontId="11" fillId="0" borderId="50" xfId="1" applyFont="1" applyBorder="1" applyAlignment="1">
      <alignment horizontal="left" wrapText="1"/>
    </xf>
    <xf numFmtId="164" fontId="10" fillId="0" borderId="27" xfId="2" applyNumberFormat="1" applyFont="1" applyBorder="1"/>
    <xf numFmtId="0" fontId="0" fillId="0" borderId="53" xfId="0" applyBorder="1"/>
    <xf numFmtId="0" fontId="0" fillId="0" borderId="0" xfId="0" applyAlignment="1">
      <alignment horizontal="center" vertical="center" wrapText="1"/>
    </xf>
    <xf numFmtId="0" fontId="7" fillId="0" borderId="49" xfId="0" applyFont="1" applyBorder="1" applyAlignment="1">
      <alignment horizontal="center"/>
    </xf>
    <xf numFmtId="0" fontId="14" fillId="0" borderId="50" xfId="0" applyFont="1" applyBorder="1" applyAlignment="1">
      <alignment horizontal="left" wrapText="1"/>
    </xf>
    <xf numFmtId="43" fontId="0" fillId="0" borderId="55" xfId="3" applyFont="1" applyBorder="1"/>
    <xf numFmtId="164" fontId="10" fillId="0" borderId="52" xfId="2" applyNumberFormat="1" applyFont="1" applyFill="1" applyBorder="1"/>
    <xf numFmtId="164" fontId="10" fillId="0" borderId="56" xfId="2" applyNumberFormat="1" applyFont="1" applyBorder="1"/>
    <xf numFmtId="0" fontId="6" fillId="2" borderId="60"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10" fillId="0" borderId="0" xfId="1" applyFont="1" applyAlignment="1">
      <alignment horizontal="center" vertical="center" wrapText="1"/>
    </xf>
    <xf numFmtId="0" fontId="17" fillId="0" borderId="0" xfId="1" applyFont="1" applyAlignment="1">
      <alignment horizontal="left" wrapText="1"/>
    </xf>
    <xf numFmtId="164" fontId="10" fillId="0" borderId="0" xfId="2" applyNumberFormat="1" applyFont="1" applyBorder="1"/>
    <xf numFmtId="9" fontId="7" fillId="0" borderId="0" xfId="4" applyFont="1" applyBorder="1" applyAlignment="1">
      <alignment horizontal="center" vertical="center"/>
    </xf>
    <xf numFmtId="164" fontId="6" fillId="0" borderId="64" xfId="0" applyNumberFormat="1" applyFont="1" applyBorder="1"/>
    <xf numFmtId="164" fontId="3" fillId="0" borderId="0" xfId="0" applyNumberFormat="1" applyFont="1"/>
    <xf numFmtId="7" fontId="3" fillId="0" borderId="0" xfId="0" applyNumberFormat="1" applyFont="1"/>
    <xf numFmtId="164" fontId="7" fillId="0" borderId="65" xfId="0" applyNumberFormat="1" applyFont="1" applyBorder="1"/>
    <xf numFmtId="164" fontId="15" fillId="0" borderId="0" xfId="0" applyNumberFormat="1" applyFont="1" applyAlignment="1">
      <alignment horizontal="center"/>
    </xf>
    <xf numFmtId="164" fontId="10" fillId="0" borderId="49" xfId="2" applyNumberFormat="1" applyFont="1" applyBorder="1" applyAlignment="1"/>
    <xf numFmtId="164" fontId="10" fillId="0" borderId="50" xfId="2" applyNumberFormat="1" applyFont="1" applyBorder="1" applyAlignment="1"/>
    <xf numFmtId="0" fontId="21" fillId="0" borderId="0" xfId="0" applyFont="1"/>
    <xf numFmtId="0" fontId="7" fillId="0" borderId="0" xfId="0" applyFont="1" applyAlignment="1">
      <alignment horizontal="justify" vertical="justify" wrapText="1"/>
    </xf>
    <xf numFmtId="0" fontId="19" fillId="0" borderId="0" xfId="0" applyFont="1"/>
    <xf numFmtId="0" fontId="19" fillId="0" borderId="44" xfId="0" applyFont="1" applyBorder="1"/>
    <xf numFmtId="4" fontId="6" fillId="0" borderId="0" xfId="2" applyNumberFormat="1" applyFont="1" applyBorder="1" applyAlignment="1">
      <alignment vertical="center" wrapText="1"/>
    </xf>
    <xf numFmtId="0" fontId="6" fillId="0" borderId="41" xfId="0" applyFont="1" applyBorder="1"/>
    <xf numFmtId="0" fontId="6" fillId="0" borderId="0" xfId="0" applyFont="1" applyAlignment="1">
      <alignment wrapText="1"/>
    </xf>
    <xf numFmtId="7" fontId="22" fillId="4" borderId="66" xfId="0" applyNumberFormat="1" applyFont="1" applyFill="1" applyBorder="1" applyAlignment="1">
      <alignment horizontal="right" vertical="top" wrapText="1"/>
    </xf>
    <xf numFmtId="164" fontId="10" fillId="3" borderId="8" xfId="2" applyNumberFormat="1" applyFont="1" applyFill="1" applyBorder="1"/>
    <xf numFmtId="164" fontId="10" fillId="3" borderId="14" xfId="2" applyNumberFormat="1" applyFont="1" applyFill="1" applyBorder="1"/>
    <xf numFmtId="43" fontId="3" fillId="0" borderId="0" xfId="3" applyFont="1" applyAlignment="1">
      <alignment wrapText="1"/>
    </xf>
    <xf numFmtId="43" fontId="3" fillId="0" borderId="0" xfId="0" applyNumberFormat="1" applyFont="1"/>
    <xf numFmtId="0" fontId="6" fillId="0" borderId="0" xfId="0" applyFont="1" applyAlignment="1">
      <alignment vertical="center"/>
    </xf>
    <xf numFmtId="43" fontId="3" fillId="0" borderId="0" xfId="0" applyNumberFormat="1" applyFont="1" applyAlignment="1">
      <alignment wrapText="1"/>
    </xf>
    <xf numFmtId="43" fontId="3" fillId="0" borderId="0" xfId="3" applyFont="1" applyBorder="1" applyAlignment="1">
      <alignment wrapText="1"/>
    </xf>
    <xf numFmtId="0" fontId="7" fillId="0" borderId="43" xfId="0" applyFont="1" applyBorder="1"/>
    <xf numFmtId="0" fontId="7" fillId="0" borderId="46" xfId="0" applyFont="1" applyBorder="1"/>
    <xf numFmtId="0" fontId="6" fillId="2" borderId="1" xfId="0" applyFont="1" applyFill="1" applyBorder="1" applyAlignment="1">
      <alignment horizontal="center" vertical="center" wrapText="1"/>
    </xf>
    <xf numFmtId="0" fontId="7" fillId="0" borderId="6" xfId="0" applyFont="1" applyBorder="1"/>
    <xf numFmtId="0" fontId="7" fillId="0" borderId="48" xfId="0" applyFont="1" applyBorder="1"/>
    <xf numFmtId="0" fontId="7" fillId="0" borderId="5" xfId="0" applyFont="1" applyBorder="1"/>
    <xf numFmtId="0" fontId="0" fillId="0" borderId="6" xfId="0" applyBorder="1"/>
    <xf numFmtId="0" fontId="0" fillId="0" borderId="48" xfId="0" applyBorder="1"/>
    <xf numFmtId="0" fontId="0" fillId="0" borderId="5" xfId="0" applyBorder="1"/>
    <xf numFmtId="0" fontId="12" fillId="0" borderId="43" xfId="0" applyFont="1" applyBorder="1" applyAlignment="1">
      <alignment horizontal="center"/>
    </xf>
    <xf numFmtId="0" fontId="12" fillId="0" borderId="0" xfId="0" applyFont="1" applyAlignment="1">
      <alignment horizontal="center"/>
    </xf>
    <xf numFmtId="0" fontId="14" fillId="0" borderId="0" xfId="0" applyFont="1"/>
    <xf numFmtId="0" fontId="24" fillId="0" borderId="43" xfId="0" applyFont="1" applyBorder="1"/>
    <xf numFmtId="0" fontId="24" fillId="0" borderId="0" xfId="0" applyFont="1"/>
    <xf numFmtId="0" fontId="24" fillId="0" borderId="44" xfId="0" applyFont="1" applyBorder="1"/>
    <xf numFmtId="164" fontId="25" fillId="0" borderId="9" xfId="2" applyNumberFormat="1" applyFont="1" applyBorder="1"/>
    <xf numFmtId="164" fontId="26" fillId="0" borderId="26" xfId="0" applyNumberFormat="1" applyFont="1" applyBorder="1"/>
    <xf numFmtId="9" fontId="26" fillId="0" borderId="27" xfId="4" applyFont="1" applyBorder="1" applyAlignment="1">
      <alignment horizontal="center"/>
    </xf>
    <xf numFmtId="44" fontId="7" fillId="0" borderId="0" xfId="5" applyFont="1"/>
    <xf numFmtId="44" fontId="6" fillId="0" borderId="19" xfId="5" applyFont="1" applyBorder="1"/>
    <xf numFmtId="44" fontId="6" fillId="0" borderId="36" xfId="5" applyFont="1" applyBorder="1"/>
    <xf numFmtId="44" fontId="6" fillId="0" borderId="1" xfId="5" applyFont="1" applyBorder="1"/>
    <xf numFmtId="0" fontId="6" fillId="0" borderId="1" xfId="0" applyFont="1" applyBorder="1" applyAlignment="1">
      <alignment vertical="center" wrapText="1"/>
    </xf>
    <xf numFmtId="0" fontId="6" fillId="0" borderId="1" xfId="0" applyFont="1" applyBorder="1" applyAlignment="1">
      <alignment horizontal="center" vertical="center"/>
    </xf>
    <xf numFmtId="44" fontId="6" fillId="0" borderId="36" xfId="5" applyFont="1" applyBorder="1" applyAlignment="1">
      <alignment horizontal="center" vertical="center"/>
    </xf>
    <xf numFmtId="9" fontId="6"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0" fontId="6" fillId="0" borderId="23" xfId="0" applyFont="1" applyBorder="1" applyAlignment="1">
      <alignment horizontal="center" vertical="center" wrapText="1"/>
    </xf>
    <xf numFmtId="164" fontId="10" fillId="0" borderId="9" xfId="2" applyNumberFormat="1" applyFont="1" applyFill="1" applyBorder="1"/>
    <xf numFmtId="164" fontId="10" fillId="0" borderId="14" xfId="2" applyNumberFormat="1" applyFont="1" applyFill="1" applyBorder="1"/>
    <xf numFmtId="0" fontId="6" fillId="0" borderId="1" xfId="0" applyFont="1" applyBorder="1"/>
    <xf numFmtId="164" fontId="7" fillId="0" borderId="68" xfId="0" applyNumberFormat="1" applyFont="1" applyBorder="1"/>
    <xf numFmtId="164" fontId="10" fillId="0" borderId="69" xfId="2" applyNumberFormat="1" applyFont="1" applyBorder="1"/>
    <xf numFmtId="9" fontId="7" fillId="0" borderId="70" xfId="4" applyFont="1" applyBorder="1" applyAlignment="1">
      <alignment horizontal="center"/>
    </xf>
    <xf numFmtId="164" fontId="25" fillId="0" borderId="69" xfId="2" applyNumberFormat="1" applyFont="1" applyBorder="1"/>
    <xf numFmtId="164" fontId="6" fillId="0" borderId="19" xfId="0" applyNumberFormat="1" applyFont="1" applyBorder="1" applyAlignment="1">
      <alignment vertical="center"/>
    </xf>
    <xf numFmtId="164" fontId="7" fillId="0" borderId="68" xfId="0" quotePrefix="1" applyNumberFormat="1" applyFont="1" applyBorder="1"/>
    <xf numFmtId="0" fontId="11" fillId="0" borderId="8" xfId="1" applyFont="1" applyBorder="1" applyAlignment="1">
      <alignment horizontal="left" vertical="top" wrapText="1"/>
    </xf>
    <xf numFmtId="0" fontId="11" fillId="0" borderId="14" xfId="1" applyFont="1" applyBorder="1" applyAlignment="1">
      <alignment horizontal="left" vertical="top" wrapText="1"/>
    </xf>
    <xf numFmtId="44" fontId="6" fillId="0" borderId="1" xfId="5" applyFont="1" applyBorder="1" applyAlignment="1">
      <alignment horizontal="center" vertical="center"/>
    </xf>
    <xf numFmtId="0" fontId="3" fillId="3" borderId="0" xfId="0" applyFont="1" applyFill="1" applyAlignment="1">
      <alignment horizontal="center" vertical="top"/>
    </xf>
    <xf numFmtId="0" fontId="3" fillId="3" borderId="0" xfId="0" applyFont="1" applyFill="1" applyAlignment="1">
      <alignment vertical="top"/>
    </xf>
    <xf numFmtId="0" fontId="4" fillId="3" borderId="46" xfId="0" applyFont="1" applyFill="1" applyBorder="1" applyAlignment="1">
      <alignment horizontal="center" vertical="top" wrapText="1"/>
    </xf>
    <xf numFmtId="0" fontId="3" fillId="0" borderId="46" xfId="0" applyFont="1" applyBorder="1"/>
    <xf numFmtId="0" fontId="3" fillId="3" borderId="0" xfId="0" applyFont="1" applyFill="1" applyBorder="1" applyAlignment="1">
      <alignment horizontal="center" vertical="top" wrapText="1"/>
    </xf>
    <xf numFmtId="0" fontId="3" fillId="3" borderId="0" xfId="0" applyFont="1" applyFill="1" applyBorder="1" applyAlignment="1">
      <alignment vertical="top" wrapText="1"/>
    </xf>
    <xf numFmtId="0" fontId="7" fillId="0" borderId="7" xfId="0" applyFont="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 fontId="6" fillId="0" borderId="0" xfId="2" applyNumberFormat="1" applyFont="1" applyBorder="1" applyAlignment="1">
      <alignment horizontal="left" vertical="center" wrapText="1"/>
    </xf>
    <xf numFmtId="0" fontId="6" fillId="2" borderId="3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7" fillId="0" borderId="36" xfId="0" applyFont="1" applyBorder="1" applyAlignment="1">
      <alignment horizontal="justify" vertical="justify" wrapText="1"/>
    </xf>
    <xf numFmtId="0" fontId="7" fillId="0" borderId="1" xfId="0" applyFont="1" applyBorder="1" applyAlignment="1">
      <alignment horizontal="justify" vertical="justify" wrapText="1"/>
    </xf>
    <xf numFmtId="0" fontId="6" fillId="0" borderId="29" xfId="0" applyFont="1" applyBorder="1" applyAlignment="1">
      <alignment horizontal="center"/>
    </xf>
    <xf numFmtId="0" fontId="6" fillId="0" borderId="24" xfId="0" applyFont="1" applyBorder="1" applyAlignment="1">
      <alignment horizontal="center"/>
    </xf>
    <xf numFmtId="0" fontId="8" fillId="0" borderId="0" xfId="0" applyFont="1" applyAlignment="1">
      <alignment horizontal="center" vertical="center"/>
    </xf>
    <xf numFmtId="0" fontId="6" fillId="0" borderId="0" xfId="0" applyFont="1" applyAlignment="1">
      <alignment horizontal="center" vertical="center"/>
    </xf>
    <xf numFmtId="0" fontId="7" fillId="0" borderId="36" xfId="0" applyFont="1" applyBorder="1" applyAlignment="1">
      <alignment horizontal="justify" vertical="justify"/>
    </xf>
    <xf numFmtId="0" fontId="7" fillId="0" borderId="1" xfId="0" applyFont="1" applyBorder="1" applyAlignment="1">
      <alignment horizontal="justify" vertical="justify"/>
    </xf>
    <xf numFmtId="0" fontId="3" fillId="3" borderId="41" xfId="0" applyFont="1" applyFill="1" applyBorder="1" applyAlignment="1">
      <alignment horizontal="center" vertical="top" wrapText="1"/>
    </xf>
    <xf numFmtId="0" fontId="3" fillId="3" borderId="0" xfId="0" applyFont="1" applyFill="1" applyAlignment="1">
      <alignment horizontal="center" vertical="top"/>
    </xf>
    <xf numFmtId="0" fontId="3" fillId="3" borderId="0" xfId="0" applyFont="1" applyFill="1" applyBorder="1" applyAlignment="1">
      <alignment horizontal="center" vertical="top" wrapText="1"/>
    </xf>
    <xf numFmtId="0" fontId="7" fillId="0" borderId="0" xfId="0" applyFont="1" applyAlignment="1">
      <alignment horizontal="center" vertical="center"/>
    </xf>
    <xf numFmtId="0" fontId="7" fillId="0" borderId="36" xfId="0" applyFont="1" applyBorder="1" applyAlignment="1">
      <alignment horizontal="justify" vertical="center" wrapText="1"/>
    </xf>
    <xf numFmtId="0" fontId="7" fillId="0" borderId="1" xfId="0" applyFont="1" applyBorder="1" applyAlignment="1">
      <alignment horizontal="justify" vertical="center" wrapText="1"/>
    </xf>
    <xf numFmtId="4" fontId="13" fillId="0" borderId="0" xfId="2" applyNumberFormat="1" applyFont="1" applyBorder="1" applyAlignment="1">
      <alignment horizontal="left" vertical="center" wrapText="1"/>
    </xf>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wrapText="1"/>
    </xf>
    <xf numFmtId="0" fontId="6" fillId="2" borderId="6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23" fillId="0" borderId="40" xfId="0" applyFont="1" applyBorder="1" applyAlignment="1">
      <alignment horizontal="center"/>
    </xf>
    <xf numFmtId="0" fontId="23" fillId="0" borderId="41" xfId="0" applyFont="1" applyBorder="1" applyAlignment="1">
      <alignment horizontal="center"/>
    </xf>
    <xf numFmtId="0" fontId="23" fillId="0" borderId="42"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5" fillId="0" borderId="43" xfId="0" applyFont="1" applyBorder="1" applyAlignment="1">
      <alignment horizontal="center"/>
    </xf>
    <xf numFmtId="0" fontId="5" fillId="0" borderId="0" xfId="0" applyFont="1" applyAlignment="1">
      <alignment horizontal="center"/>
    </xf>
    <xf numFmtId="0" fontId="5" fillId="0" borderId="44" xfId="0" applyFont="1" applyBorder="1" applyAlignment="1">
      <alignment horizontal="center"/>
    </xf>
    <xf numFmtId="4" fontId="13" fillId="0" borderId="0" xfId="2" applyNumberFormat="1" applyFont="1" applyBorder="1" applyAlignment="1">
      <alignment horizontal="justify" vertical="justify" wrapText="1"/>
    </xf>
    <xf numFmtId="0" fontId="7" fillId="0" borderId="6" xfId="0" applyFont="1" applyBorder="1" applyAlignment="1">
      <alignment horizontal="center"/>
    </xf>
    <xf numFmtId="0" fontId="7" fillId="0" borderId="48" xfId="0" applyFont="1" applyBorder="1" applyAlignment="1">
      <alignment horizontal="center"/>
    </xf>
    <xf numFmtId="0" fontId="7" fillId="0" borderId="5" xfId="0" applyFont="1" applyBorder="1" applyAlignment="1">
      <alignment horizont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2" borderId="6" xfId="0" applyFont="1" applyFill="1" applyBorder="1" applyAlignment="1">
      <alignment horizontal="center" wrapText="1"/>
    </xf>
    <xf numFmtId="0" fontId="6" fillId="2" borderId="48" xfId="0" applyFont="1" applyFill="1" applyBorder="1" applyAlignment="1">
      <alignment horizontal="center" wrapText="1"/>
    </xf>
    <xf numFmtId="0" fontId="6" fillId="2" borderId="5" xfId="0" applyFont="1" applyFill="1" applyBorder="1" applyAlignment="1">
      <alignment horizontal="center" wrapText="1"/>
    </xf>
    <xf numFmtId="0" fontId="0" fillId="0" borderId="41" xfId="0" applyBorder="1" applyAlignment="1">
      <alignment horizontal="center"/>
    </xf>
    <xf numFmtId="0" fontId="0" fillId="0" borderId="0" xfId="0" applyAlignment="1">
      <alignment horizontal="center"/>
    </xf>
    <xf numFmtId="0" fontId="6" fillId="0" borderId="37" xfId="0" applyFont="1" applyBorder="1" applyAlignment="1">
      <alignment horizontal="center"/>
    </xf>
    <xf numFmtId="0" fontId="0" fillId="0" borderId="0" xfId="0" applyAlignment="1">
      <alignment horizontal="center" wrapText="1"/>
    </xf>
    <xf numFmtId="0" fontId="6" fillId="0" borderId="41" xfId="0" applyFont="1" applyBorder="1" applyAlignment="1">
      <alignment horizontal="center"/>
    </xf>
    <xf numFmtId="4" fontId="6" fillId="0" borderId="37" xfId="2" applyNumberFormat="1" applyFont="1" applyBorder="1" applyAlignment="1">
      <alignment horizontal="left"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0" xfId="0" applyFont="1" applyAlignment="1">
      <alignment horizontal="center" vertical="center" wrapText="1"/>
    </xf>
    <xf numFmtId="0" fontId="19" fillId="0" borderId="44" xfId="0" applyFont="1" applyBorder="1" applyAlignment="1">
      <alignment horizontal="center" vertical="center" wrapText="1"/>
    </xf>
    <xf numFmtId="0" fontId="0" fillId="0" borderId="6" xfId="0" applyBorder="1" applyAlignment="1">
      <alignment horizontal="left" vertical="center" wrapText="1"/>
    </xf>
    <xf numFmtId="0" fontId="0" fillId="0" borderId="48" xfId="0" applyBorder="1" applyAlignment="1">
      <alignment horizontal="left" vertical="center" wrapText="1"/>
    </xf>
    <xf numFmtId="0" fontId="0" fillId="0" borderId="5" xfId="0" applyBorder="1" applyAlignment="1">
      <alignment horizontal="left" vertical="center" wrapText="1"/>
    </xf>
    <xf numFmtId="0" fontId="19" fillId="0" borderId="1" xfId="0" applyFont="1" applyBorder="1" applyAlignment="1">
      <alignment horizontal="center" wrapText="1"/>
    </xf>
    <xf numFmtId="0" fontId="0" fillId="0" borderId="6" xfId="0" applyBorder="1" applyAlignment="1">
      <alignment horizontal="center" wrapText="1"/>
    </xf>
    <xf numFmtId="0" fontId="0" fillId="0" borderId="48" xfId="0" applyBorder="1" applyAlignment="1">
      <alignment horizontal="center" wrapText="1"/>
    </xf>
    <xf numFmtId="0" fontId="0" fillId="0" borderId="5" xfId="0" applyBorder="1" applyAlignment="1">
      <alignment horizontal="center" wrapText="1"/>
    </xf>
    <xf numFmtId="0" fontId="19" fillId="0" borderId="6" xfId="0" applyFont="1" applyBorder="1" applyAlignment="1">
      <alignment horizontal="center" wrapText="1"/>
    </xf>
    <xf numFmtId="0" fontId="19" fillId="0" borderId="48" xfId="0" applyFont="1" applyBorder="1" applyAlignment="1">
      <alignment horizontal="center" wrapText="1"/>
    </xf>
    <xf numFmtId="0" fontId="19" fillId="0" borderId="5" xfId="0" applyFont="1" applyBorder="1" applyAlignment="1">
      <alignment horizont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pplyAlignment="1">
      <alignment horizontal="left" vertical="center" wrapText="1"/>
    </xf>
    <xf numFmtId="0" fontId="19" fillId="0" borderId="43" xfId="0" applyFont="1" applyBorder="1" applyAlignment="1">
      <alignment horizontal="center"/>
    </xf>
    <xf numFmtId="0" fontId="19" fillId="0" borderId="0" xfId="0" applyFont="1" applyAlignment="1">
      <alignment horizontal="center"/>
    </xf>
    <xf numFmtId="0" fontId="19" fillId="0" borderId="44" xfId="0" applyFont="1" applyBorder="1" applyAlignment="1">
      <alignment horizontal="center"/>
    </xf>
  </cellXfs>
  <cellStyles count="6">
    <cellStyle name="Millares" xfId="3" builtinId="3"/>
    <cellStyle name="Millares 2" xfId="2"/>
    <cellStyle name="Moneda" xfId="5" builtinId="4"/>
    <cellStyle name="Normal" xfId="0" builtinId="0"/>
    <cellStyle name="Normal 2" xfId="1"/>
    <cellStyle name="Porcentaje" xfId="4" builtinId="5"/>
  </cellStyles>
  <dxfs count="0"/>
  <tableStyles count="0" defaultTableStyle="TableStyleMedium2" defaultPivotStyle="PivotStyleLight16"/>
  <colors>
    <mruColors>
      <color rgb="FFCCFF66"/>
      <color rgb="FF66FF33"/>
      <color rgb="FF33CC33"/>
      <color rgb="FFFF99FF"/>
      <color rgb="FFFFCC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4</xdr:row>
      <xdr:rowOff>371475</xdr:rowOff>
    </xdr:from>
    <xdr:to>
      <xdr:col>2</xdr:col>
      <xdr:colOff>1811655</xdr:colOff>
      <xdr:row>7</xdr:row>
      <xdr:rowOff>142875</xdr:rowOff>
    </xdr:to>
    <xdr:pic>
      <xdr:nvPicPr>
        <xdr:cNvPr id="3" name="Imagen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3125" y="1381125"/>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914400</xdr:colOff>
      <xdr:row>1</xdr:row>
      <xdr:rowOff>167640</xdr:rowOff>
    </xdr:from>
    <xdr:to>
      <xdr:col>2</xdr:col>
      <xdr:colOff>1905</xdr:colOff>
      <xdr:row>7</xdr:row>
      <xdr:rowOff>59055</xdr:rowOff>
    </xdr:to>
    <xdr:pic>
      <xdr:nvPicPr>
        <xdr:cNvPr id="3" name="Imagen 1">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1160" y="350520"/>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1043940</xdr:colOff>
      <xdr:row>2</xdr:row>
      <xdr:rowOff>129540</xdr:rowOff>
    </xdr:from>
    <xdr:to>
      <xdr:col>2</xdr:col>
      <xdr:colOff>102870</xdr:colOff>
      <xdr:row>6</xdr:row>
      <xdr:rowOff>280035</xdr:rowOff>
    </xdr:to>
    <xdr:pic>
      <xdr:nvPicPr>
        <xdr:cNvPr id="3" name="Imagen 1">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700" y="502920"/>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4</xdr:row>
      <xdr:rowOff>285750</xdr:rowOff>
    </xdr:from>
    <xdr:to>
      <xdr:col>2</xdr:col>
      <xdr:colOff>1325880</xdr:colOff>
      <xdr:row>8</xdr:row>
      <xdr:rowOff>152400</xdr:rowOff>
    </xdr:to>
    <xdr:pic>
      <xdr:nvPicPr>
        <xdr:cNvPr id="3" name="Imagen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1295400"/>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716280</xdr:colOff>
      <xdr:row>2</xdr:row>
      <xdr:rowOff>182881</xdr:rowOff>
    </xdr:from>
    <xdr:to>
      <xdr:col>2</xdr:col>
      <xdr:colOff>2049780</xdr:colOff>
      <xdr:row>7</xdr:row>
      <xdr:rowOff>106681</xdr:rowOff>
    </xdr:to>
    <xdr:pic>
      <xdr:nvPicPr>
        <xdr:cNvPr id="4" name="Imagen 4" descr="C:\Users\Seceretaría\Documents\escudo.jpg">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3520" y="533401"/>
          <a:ext cx="133350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428625</xdr:colOff>
      <xdr:row>4</xdr:row>
      <xdr:rowOff>133350</xdr:rowOff>
    </xdr:from>
    <xdr:to>
      <xdr:col>3</xdr:col>
      <xdr:colOff>263525</xdr:colOff>
      <xdr:row>8</xdr:row>
      <xdr:rowOff>86519</xdr:rowOff>
    </xdr:to>
    <xdr:pic>
      <xdr:nvPicPr>
        <xdr:cNvPr id="2" name="Imagen 1">
          <a:extLst>
            <a:ext uri="{FF2B5EF4-FFF2-40B4-BE49-F238E27FC236}">
              <a16:creationId xmlns:a16="http://schemas.microsoft.com/office/drawing/2014/main" id="{B76B2E93-9767-4E21-93A2-E8530BAD3F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8725" y="1123950"/>
          <a:ext cx="3130550" cy="1000919"/>
        </a:xfrm>
        <a:prstGeom prst="rect">
          <a:avLst/>
        </a:prstGeom>
      </xdr:spPr>
    </xdr:pic>
    <xdr:clientData/>
  </xdr:twoCellAnchor>
  <xdr:twoCellAnchor editAs="oneCell">
    <xdr:from>
      <xdr:col>11</xdr:col>
      <xdr:colOff>870857</xdr:colOff>
      <xdr:row>4</xdr:row>
      <xdr:rowOff>149678</xdr:rowOff>
    </xdr:from>
    <xdr:to>
      <xdr:col>14</xdr:col>
      <xdr:colOff>770977</xdr:colOff>
      <xdr:row>7</xdr:row>
      <xdr:rowOff>190500</xdr:rowOff>
    </xdr:to>
    <xdr:pic>
      <xdr:nvPicPr>
        <xdr:cNvPr id="3" name="Imagen 2"/>
        <xdr:cNvPicPr>
          <a:picLocks noChangeAspect="1"/>
        </xdr:cNvPicPr>
      </xdr:nvPicPr>
      <xdr:blipFill>
        <a:blip xmlns:r="http://schemas.openxmlformats.org/officeDocument/2006/relationships" r:embed="rId2"/>
        <a:stretch>
          <a:fillRect/>
        </a:stretch>
      </xdr:blipFill>
      <xdr:spPr>
        <a:xfrm>
          <a:off x="13416643" y="1115785"/>
          <a:ext cx="2961727" cy="8980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95250</xdr:colOff>
      <xdr:row>2</xdr:row>
      <xdr:rowOff>133350</xdr:rowOff>
    </xdr:from>
    <xdr:to>
      <xdr:col>2</xdr:col>
      <xdr:colOff>3225800</xdr:colOff>
      <xdr:row>7</xdr:row>
      <xdr:rowOff>57151</xdr:rowOff>
    </xdr:to>
    <xdr:pic>
      <xdr:nvPicPr>
        <xdr:cNvPr id="4" name="Imagen 3">
          <a:extLst>
            <a:ext uri="{FF2B5EF4-FFF2-40B4-BE49-F238E27FC236}">
              <a16:creationId xmlns:a16="http://schemas.microsoft.com/office/drawing/2014/main" id="{092F4AA4-8E8A-AF1F-D218-266BC914B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495300"/>
          <a:ext cx="3130550" cy="997744"/>
        </a:xfrm>
        <a:prstGeom prst="rect">
          <a:avLst/>
        </a:prstGeom>
      </xdr:spPr>
    </xdr:pic>
    <xdr:clientData/>
  </xdr:twoCellAnchor>
  <xdr:twoCellAnchor editAs="oneCell">
    <xdr:from>
      <xdr:col>5</xdr:col>
      <xdr:colOff>3143249</xdr:colOff>
      <xdr:row>2</xdr:row>
      <xdr:rowOff>23812</xdr:rowOff>
    </xdr:from>
    <xdr:to>
      <xdr:col>6</xdr:col>
      <xdr:colOff>1561999</xdr:colOff>
      <xdr:row>4</xdr:row>
      <xdr:rowOff>95250</xdr:rowOff>
    </xdr:to>
    <xdr:pic>
      <xdr:nvPicPr>
        <xdr:cNvPr id="3" name="Imagen 2"/>
        <xdr:cNvPicPr>
          <a:picLocks noChangeAspect="1"/>
        </xdr:cNvPicPr>
      </xdr:nvPicPr>
      <xdr:blipFill>
        <a:blip xmlns:r="http://schemas.openxmlformats.org/officeDocument/2006/relationships" r:embed="rId2"/>
        <a:stretch>
          <a:fillRect/>
        </a:stretch>
      </xdr:blipFill>
      <xdr:spPr>
        <a:xfrm>
          <a:off x="9929812" y="381000"/>
          <a:ext cx="2002531" cy="6072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800100</xdr:colOff>
      <xdr:row>1</xdr:row>
      <xdr:rowOff>95250</xdr:rowOff>
    </xdr:from>
    <xdr:to>
      <xdr:col>2</xdr:col>
      <xdr:colOff>171450</xdr:colOff>
      <xdr:row>4</xdr:row>
      <xdr:rowOff>143669</xdr:rowOff>
    </xdr:to>
    <xdr:pic>
      <xdr:nvPicPr>
        <xdr:cNvPr id="2" name="Imagen 1">
          <a:extLst>
            <a:ext uri="{FF2B5EF4-FFF2-40B4-BE49-F238E27FC236}">
              <a16:creationId xmlns:a16="http://schemas.microsoft.com/office/drawing/2014/main" id="{22D93F69-4BE2-4931-870C-3A5C5255C8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495300"/>
          <a:ext cx="3133725" cy="1000919"/>
        </a:xfrm>
        <a:prstGeom prst="rect">
          <a:avLst/>
        </a:prstGeom>
      </xdr:spPr>
    </xdr:pic>
    <xdr:clientData/>
  </xdr:twoCellAnchor>
  <xdr:twoCellAnchor editAs="oneCell">
    <xdr:from>
      <xdr:col>8</xdr:col>
      <xdr:colOff>1074965</xdr:colOff>
      <xdr:row>1</xdr:row>
      <xdr:rowOff>149679</xdr:rowOff>
    </xdr:from>
    <xdr:to>
      <xdr:col>10</xdr:col>
      <xdr:colOff>492139</xdr:colOff>
      <xdr:row>3</xdr:row>
      <xdr:rowOff>171791</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7929" y="544286"/>
          <a:ext cx="2002531" cy="6072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495300</xdr:colOff>
      <xdr:row>2</xdr:row>
      <xdr:rowOff>403860</xdr:rowOff>
    </xdr:from>
    <xdr:to>
      <xdr:col>2</xdr:col>
      <xdr:colOff>1725930</xdr:colOff>
      <xdr:row>7</xdr:row>
      <xdr:rowOff>150495</xdr:rowOff>
    </xdr:to>
    <xdr:pic>
      <xdr:nvPicPr>
        <xdr:cNvPr id="3" name="Imagen 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5020" y="754380"/>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784860</xdr:colOff>
      <xdr:row>2</xdr:row>
      <xdr:rowOff>281940</xdr:rowOff>
    </xdr:from>
    <xdr:to>
      <xdr:col>2</xdr:col>
      <xdr:colOff>2015490</xdr:colOff>
      <xdr:row>7</xdr:row>
      <xdr:rowOff>28575</xdr:rowOff>
    </xdr:to>
    <xdr:pic>
      <xdr:nvPicPr>
        <xdr:cNvPr id="3" name="Imagen 1">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4580" y="632460"/>
          <a:ext cx="123063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609600</xdr:colOff>
      <xdr:row>2</xdr:row>
      <xdr:rowOff>38100</xdr:rowOff>
    </xdr:from>
    <xdr:to>
      <xdr:col>1</xdr:col>
      <xdr:colOff>2057400</xdr:colOff>
      <xdr:row>7</xdr:row>
      <xdr:rowOff>236219</xdr:rowOff>
    </xdr:to>
    <xdr:pic>
      <xdr:nvPicPr>
        <xdr:cNvPr id="5" name="Imagen 4" descr="C:\Users\Seceretaría\Documents\escudo.jp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6360" y="411480"/>
          <a:ext cx="1447800" cy="1135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4"/>
  <sheetViews>
    <sheetView workbookViewId="0"/>
  </sheetViews>
  <sheetFormatPr baseColWidth="10" defaultColWidth="11.42578125" defaultRowHeight="15" x14ac:dyDescent="0.2"/>
  <cols>
    <col min="1" max="2" width="11.42578125" style="1"/>
    <col min="3" max="3" width="37.28515625" style="1" customWidth="1"/>
    <col min="4" max="4" width="13.42578125" style="1" customWidth="1"/>
    <col min="5" max="5" width="18.28515625" style="1" customWidth="1"/>
    <col min="6" max="6" width="12.42578125" style="1" customWidth="1"/>
    <col min="7" max="7" width="18.28515625" style="1" customWidth="1"/>
    <col min="8" max="8" width="12.7109375" style="1" customWidth="1"/>
    <col min="9" max="9" width="19" style="1" customWidth="1"/>
    <col min="10" max="10" width="14" style="1" customWidth="1"/>
    <col min="11" max="11" width="17.7109375" style="1" customWidth="1"/>
    <col min="12" max="12" width="13.28515625" style="1" customWidth="1"/>
    <col min="13" max="13" width="14.28515625" style="1" customWidth="1"/>
    <col min="14" max="14" width="18.28515625" style="1" customWidth="1"/>
    <col min="15" max="15" width="12" style="1" customWidth="1"/>
    <col min="16" max="16384" width="11.42578125" style="1"/>
  </cols>
  <sheetData>
    <row r="2" spans="1:15" ht="27" x14ac:dyDescent="0.35">
      <c r="G2" s="7" t="s">
        <v>26</v>
      </c>
    </row>
    <row r="3" spans="1:15" ht="20.25" x14ac:dyDescent="0.3">
      <c r="B3" s="2" t="s">
        <v>25</v>
      </c>
      <c r="G3" s="3"/>
    </row>
    <row r="4" spans="1:15" ht="15.75" thickBot="1" x14ac:dyDescent="0.25">
      <c r="G4" s="3"/>
    </row>
    <row r="5" spans="1:15" ht="30.75" customHeight="1" thickBot="1" x14ac:dyDescent="0.8">
      <c r="C5" s="58"/>
      <c r="E5" s="25" t="s">
        <v>0</v>
      </c>
      <c r="F5" s="14"/>
      <c r="G5" s="14"/>
      <c r="H5" s="14"/>
      <c r="I5" s="14"/>
      <c r="N5" s="203" t="s">
        <v>30</v>
      </c>
      <c r="O5" s="204"/>
    </row>
    <row r="6" spans="1:15" ht="51" x14ac:dyDescent="0.75">
      <c r="C6" s="58"/>
      <c r="E6" s="17"/>
      <c r="F6" s="15"/>
      <c r="G6" s="16"/>
      <c r="H6" s="15"/>
      <c r="I6" s="15"/>
    </row>
    <row r="7" spans="1:15" ht="15.75" x14ac:dyDescent="0.25">
      <c r="E7" s="17"/>
      <c r="F7" s="15"/>
      <c r="G7" s="16"/>
      <c r="H7" s="15"/>
      <c r="I7" s="15"/>
      <c r="M7"/>
    </row>
    <row r="8" spans="1:15" ht="16.5" thickBot="1" x14ac:dyDescent="0.3">
      <c r="E8" s="8" t="s">
        <v>27</v>
      </c>
      <c r="F8" s="63"/>
      <c r="G8" s="9"/>
      <c r="H8" s="10"/>
      <c r="I8" s="10"/>
      <c r="J8" s="47"/>
    </row>
    <row r="9" spans="1:15" ht="16.5" thickBot="1" x14ac:dyDescent="0.3">
      <c r="E9" s="8" t="s">
        <v>28</v>
      </c>
      <c r="F9" s="205" t="s">
        <v>82</v>
      </c>
      <c r="G9" s="205"/>
      <c r="H9" s="205"/>
      <c r="I9" s="205"/>
      <c r="J9" s="205"/>
      <c r="K9" s="205"/>
    </row>
    <row r="10" spans="1:15" ht="16.5" thickBot="1" x14ac:dyDescent="0.3">
      <c r="E10" s="8" t="s">
        <v>29</v>
      </c>
      <c r="F10" s="13" t="s">
        <v>77</v>
      </c>
      <c r="G10" s="12"/>
      <c r="H10" s="11"/>
      <c r="I10" s="11"/>
      <c r="J10" s="48"/>
    </row>
    <row r="11" spans="1:15" ht="15.75" thickBot="1" x14ac:dyDescent="0.25">
      <c r="G11" s="3"/>
    </row>
    <row r="12" spans="1:15" ht="15.75" thickBot="1" x14ac:dyDescent="0.25">
      <c r="B12" s="194" t="s">
        <v>6</v>
      </c>
      <c r="C12" s="195"/>
      <c r="D12" s="195"/>
      <c r="E12" s="195"/>
      <c r="F12" s="195"/>
      <c r="G12" s="195"/>
      <c r="H12" s="195"/>
      <c r="I12" s="195"/>
      <c r="J12" s="195"/>
      <c r="K12" s="195"/>
      <c r="L12" s="195"/>
      <c r="M12" s="195"/>
      <c r="N12" s="195"/>
      <c r="O12" s="196"/>
    </row>
    <row r="13" spans="1:15" ht="15" customHeight="1" x14ac:dyDescent="0.2">
      <c r="A13" s="4"/>
      <c r="B13" s="197" t="s">
        <v>2</v>
      </c>
      <c r="C13" s="198"/>
      <c r="D13" s="201" t="s">
        <v>16</v>
      </c>
      <c r="E13" s="202"/>
      <c r="F13" s="199" t="s">
        <v>17</v>
      </c>
      <c r="G13" s="200"/>
      <c r="H13" s="201" t="s">
        <v>40</v>
      </c>
      <c r="I13" s="202"/>
      <c r="J13" s="199" t="s">
        <v>3</v>
      </c>
      <c r="K13" s="200"/>
      <c r="L13" s="24" t="s">
        <v>4</v>
      </c>
      <c r="M13" s="199" t="s">
        <v>5</v>
      </c>
      <c r="N13" s="200"/>
      <c r="O13" s="21" t="s">
        <v>4</v>
      </c>
    </row>
    <row r="14" spans="1:15" ht="39" customHeight="1" thickBot="1" x14ac:dyDescent="0.25">
      <c r="A14" s="5"/>
      <c r="B14" s="26" t="s">
        <v>1</v>
      </c>
      <c r="C14" s="27" t="s">
        <v>7</v>
      </c>
      <c r="D14" s="27" t="s">
        <v>8</v>
      </c>
      <c r="E14" s="27" t="s">
        <v>9</v>
      </c>
      <c r="F14" s="27" t="s">
        <v>8</v>
      </c>
      <c r="G14" s="27" t="s">
        <v>9</v>
      </c>
      <c r="H14" s="27" t="s">
        <v>8</v>
      </c>
      <c r="I14" s="27" t="s">
        <v>9</v>
      </c>
      <c r="J14" s="26" t="s">
        <v>8</v>
      </c>
      <c r="K14" s="27" t="s">
        <v>9</v>
      </c>
      <c r="L14" s="31" t="s">
        <v>10</v>
      </c>
      <c r="M14" s="28" t="s">
        <v>8</v>
      </c>
      <c r="N14" s="28" t="s">
        <v>9</v>
      </c>
      <c r="O14" s="29" t="s">
        <v>11</v>
      </c>
    </row>
    <row r="15" spans="1:15" ht="19.899999999999999" customHeight="1" x14ac:dyDescent="0.2">
      <c r="B15" s="30">
        <v>411</v>
      </c>
      <c r="C15" s="52" t="s">
        <v>22</v>
      </c>
      <c r="D15" s="36">
        <v>0</v>
      </c>
      <c r="E15" s="37">
        <v>0</v>
      </c>
      <c r="F15" s="37">
        <v>0</v>
      </c>
      <c r="G15" s="37">
        <v>0</v>
      </c>
      <c r="H15" s="37">
        <v>0</v>
      </c>
      <c r="I15" s="37">
        <v>0</v>
      </c>
      <c r="J15" s="42">
        <f t="shared" ref="J15:K17" si="0">SUM(D15+F15+H15)</f>
        <v>0</v>
      </c>
      <c r="K15" s="36">
        <f t="shared" si="0"/>
        <v>0</v>
      </c>
      <c r="L15" s="45" t="e">
        <f t="shared" ref="L15:L22" si="1">J15/K15</f>
        <v>#DIV/0!</v>
      </c>
      <c r="M15" s="42" t="e">
        <f>J15+#REF!</f>
        <v>#REF!</v>
      </c>
      <c r="N15" s="36" t="e">
        <f>K15+#REF!</f>
        <v>#REF!</v>
      </c>
      <c r="O15" s="45" t="e">
        <f t="shared" ref="O15:O22" si="2">M15/N15</f>
        <v>#REF!</v>
      </c>
    </row>
    <row r="16" spans="1:15" ht="25.5" x14ac:dyDescent="0.2">
      <c r="B16" s="30">
        <v>412</v>
      </c>
      <c r="C16" s="52" t="s">
        <v>41</v>
      </c>
      <c r="D16" s="36">
        <v>0</v>
      </c>
      <c r="E16" s="37">
        <v>0</v>
      </c>
      <c r="F16" s="37">
        <v>0</v>
      </c>
      <c r="G16" s="37">
        <v>0</v>
      </c>
      <c r="H16" s="37">
        <v>0</v>
      </c>
      <c r="I16" s="37">
        <v>0</v>
      </c>
      <c r="J16" s="42">
        <f t="shared" si="0"/>
        <v>0</v>
      </c>
      <c r="K16" s="36">
        <f t="shared" si="0"/>
        <v>0</v>
      </c>
      <c r="L16" s="45">
        <v>0</v>
      </c>
      <c r="M16" s="42" t="e">
        <f>J16+#REF!</f>
        <v>#REF!</v>
      </c>
      <c r="N16" s="36" t="e">
        <f>K16+#REF!</f>
        <v>#REF!</v>
      </c>
      <c r="O16" s="45">
        <v>0</v>
      </c>
    </row>
    <row r="17" spans="2:15" ht="30" customHeight="1" x14ac:dyDescent="0.2">
      <c r="B17" s="22">
        <v>413</v>
      </c>
      <c r="C17" s="53" t="s">
        <v>23</v>
      </c>
      <c r="D17" s="37">
        <v>0</v>
      </c>
      <c r="E17" s="37">
        <v>0</v>
      </c>
      <c r="F17" s="37">
        <v>0</v>
      </c>
      <c r="G17" s="37">
        <v>0</v>
      </c>
      <c r="H17" s="37">
        <v>0</v>
      </c>
      <c r="I17" s="37">
        <v>0</v>
      </c>
      <c r="J17" s="42">
        <f t="shared" si="0"/>
        <v>0</v>
      </c>
      <c r="K17" s="36">
        <f t="shared" si="0"/>
        <v>0</v>
      </c>
      <c r="L17" s="45">
        <v>0</v>
      </c>
      <c r="M17" s="42" t="e">
        <f>J17+#REF!</f>
        <v>#REF!</v>
      </c>
      <c r="N17" s="36" t="e">
        <f>K17+#REF!</f>
        <v>#REF!</v>
      </c>
      <c r="O17" s="45">
        <v>0</v>
      </c>
    </row>
    <row r="18" spans="2:15" ht="21.6" customHeight="1" x14ac:dyDescent="0.2">
      <c r="B18" s="22">
        <v>414</v>
      </c>
      <c r="C18" s="53" t="s">
        <v>18</v>
      </c>
      <c r="D18" s="37">
        <v>0</v>
      </c>
      <c r="E18" s="37">
        <v>0</v>
      </c>
      <c r="F18" s="37">
        <v>0</v>
      </c>
      <c r="G18" s="37">
        <v>0</v>
      </c>
      <c r="H18" s="37">
        <v>0</v>
      </c>
      <c r="I18" s="37">
        <v>0</v>
      </c>
      <c r="J18" s="42">
        <f t="shared" ref="J18:J24" si="3">SUM(D18+F18+H18)</f>
        <v>0</v>
      </c>
      <c r="K18" s="36">
        <f t="shared" ref="K18:K22" si="4">SUM(E18+G18+I18)</f>
        <v>0</v>
      </c>
      <c r="L18" s="45" t="e">
        <f t="shared" si="1"/>
        <v>#DIV/0!</v>
      </c>
      <c r="M18" s="42" t="e">
        <f>J18+#REF!</f>
        <v>#REF!</v>
      </c>
      <c r="N18" s="36" t="e">
        <f>K18+#REF!</f>
        <v>#REF!</v>
      </c>
      <c r="O18" s="45" t="e">
        <f>M18/N18</f>
        <v>#REF!</v>
      </c>
    </row>
    <row r="19" spans="2:15" ht="27.6" customHeight="1" x14ac:dyDescent="0.2">
      <c r="B19" s="22">
        <v>415</v>
      </c>
      <c r="C19" s="53" t="s">
        <v>19</v>
      </c>
      <c r="D19" s="37">
        <v>0</v>
      </c>
      <c r="E19" s="37">
        <v>0</v>
      </c>
      <c r="F19" s="37">
        <v>0</v>
      </c>
      <c r="G19" s="37">
        <v>0</v>
      </c>
      <c r="H19" s="37">
        <v>0</v>
      </c>
      <c r="I19" s="37">
        <v>0</v>
      </c>
      <c r="J19" s="42">
        <f t="shared" si="3"/>
        <v>0</v>
      </c>
      <c r="K19" s="36">
        <f t="shared" si="4"/>
        <v>0</v>
      </c>
      <c r="L19" s="45" t="e">
        <f t="shared" si="1"/>
        <v>#DIV/0!</v>
      </c>
      <c r="M19" s="42" t="e">
        <f>J19+#REF!</f>
        <v>#REF!</v>
      </c>
      <c r="N19" s="36" t="e">
        <f>K19+#REF!</f>
        <v>#REF!</v>
      </c>
      <c r="O19" s="45" t="e">
        <f t="shared" si="2"/>
        <v>#REF!</v>
      </c>
    </row>
    <row r="20" spans="2:15" ht="24.6" customHeight="1" x14ac:dyDescent="0.2">
      <c r="B20" s="22">
        <v>416</v>
      </c>
      <c r="C20" s="53" t="s">
        <v>20</v>
      </c>
      <c r="D20" s="37">
        <v>0</v>
      </c>
      <c r="E20" s="37">
        <v>0</v>
      </c>
      <c r="F20" s="37">
        <v>0</v>
      </c>
      <c r="G20" s="37">
        <v>0</v>
      </c>
      <c r="H20" s="37">
        <v>0</v>
      </c>
      <c r="I20" s="37">
        <v>0</v>
      </c>
      <c r="J20" s="42">
        <f t="shared" si="3"/>
        <v>0</v>
      </c>
      <c r="K20" s="36">
        <f t="shared" si="4"/>
        <v>0</v>
      </c>
      <c r="L20" s="45" t="e">
        <f>J20/K20</f>
        <v>#DIV/0!</v>
      </c>
      <c r="M20" s="42" t="e">
        <f>J20+#REF!</f>
        <v>#REF!</v>
      </c>
      <c r="N20" s="36" t="e">
        <f>K20+#REF!</f>
        <v>#REF!</v>
      </c>
      <c r="O20" s="45" t="e">
        <f t="shared" si="2"/>
        <v>#REF!</v>
      </c>
    </row>
    <row r="21" spans="2:15" ht="33" customHeight="1" x14ac:dyDescent="0.2">
      <c r="B21" s="22">
        <v>417</v>
      </c>
      <c r="C21" s="53" t="s">
        <v>24</v>
      </c>
      <c r="D21" s="37">
        <v>0</v>
      </c>
      <c r="E21" s="55">
        <v>0</v>
      </c>
      <c r="F21" s="37">
        <v>0</v>
      </c>
      <c r="G21" s="55">
        <v>0</v>
      </c>
      <c r="H21" s="37">
        <v>0</v>
      </c>
      <c r="I21" s="55">
        <v>0</v>
      </c>
      <c r="J21" s="42">
        <f t="shared" si="3"/>
        <v>0</v>
      </c>
      <c r="K21" s="36">
        <f t="shared" si="4"/>
        <v>0</v>
      </c>
      <c r="L21" s="45" t="e">
        <f t="shared" si="1"/>
        <v>#DIV/0!</v>
      </c>
      <c r="M21" s="42" t="e">
        <f>J21+#REF!</f>
        <v>#REF!</v>
      </c>
      <c r="N21" s="36" t="e">
        <f>K21+#REF!</f>
        <v>#REF!</v>
      </c>
      <c r="O21" s="45" t="e">
        <f t="shared" si="2"/>
        <v>#REF!</v>
      </c>
    </row>
    <row r="22" spans="2:15" ht="33" customHeight="1" x14ac:dyDescent="0.2">
      <c r="B22" s="49">
        <v>418</v>
      </c>
      <c r="C22" s="53" t="s">
        <v>21</v>
      </c>
      <c r="D22" s="50">
        <v>0</v>
      </c>
      <c r="E22" s="50">
        <v>0</v>
      </c>
      <c r="F22" s="50">
        <v>0</v>
      </c>
      <c r="G22" s="50">
        <v>0</v>
      </c>
      <c r="H22" s="50">
        <v>0</v>
      </c>
      <c r="I22" s="50">
        <v>0</v>
      </c>
      <c r="J22" s="42">
        <f t="shared" si="3"/>
        <v>0</v>
      </c>
      <c r="K22" s="36">
        <f t="shared" si="4"/>
        <v>0</v>
      </c>
      <c r="L22" s="45" t="e">
        <f t="shared" si="1"/>
        <v>#DIV/0!</v>
      </c>
      <c r="M22" s="42" t="e">
        <f>J22+#REF!</f>
        <v>#REF!</v>
      </c>
      <c r="N22" s="36" t="e">
        <f>K22+#REF!</f>
        <v>#REF!</v>
      </c>
      <c r="O22" s="45" t="e">
        <f t="shared" si="2"/>
        <v>#REF!</v>
      </c>
    </row>
    <row r="23" spans="2:15" ht="29.25" customHeight="1" x14ac:dyDescent="0.2">
      <c r="B23" s="49">
        <v>419</v>
      </c>
      <c r="C23" s="92" t="s">
        <v>42</v>
      </c>
      <c r="D23" s="82">
        <v>0</v>
      </c>
      <c r="E23" s="50">
        <v>0</v>
      </c>
      <c r="F23" s="50">
        <v>0</v>
      </c>
      <c r="G23" s="50">
        <v>0</v>
      </c>
      <c r="H23" s="50">
        <v>0</v>
      </c>
      <c r="I23" s="50">
        <v>0</v>
      </c>
      <c r="J23" s="51">
        <f>SUM(D23+F23+H23)</f>
        <v>0</v>
      </c>
      <c r="K23" s="36">
        <f>SUM(E23+G23+I23)</f>
        <v>0</v>
      </c>
      <c r="L23" s="45">
        <v>0</v>
      </c>
      <c r="M23" s="51" t="e">
        <f>J23+#REF!</f>
        <v>#REF!</v>
      </c>
      <c r="N23" s="36" t="e">
        <f>K23+#REF!</f>
        <v>#REF!</v>
      </c>
      <c r="O23" s="45">
        <v>0</v>
      </c>
    </row>
    <row r="24" spans="2:15" ht="42" customHeight="1" thickBot="1" x14ac:dyDescent="0.25">
      <c r="B24" s="23">
        <v>400</v>
      </c>
      <c r="C24" s="54" t="s">
        <v>76</v>
      </c>
      <c r="D24" s="38">
        <v>0</v>
      </c>
      <c r="E24" s="38">
        <v>0</v>
      </c>
      <c r="F24" s="38">
        <v>0</v>
      </c>
      <c r="G24" s="38">
        <v>0</v>
      </c>
      <c r="H24" s="38">
        <v>0</v>
      </c>
      <c r="I24" s="38">
        <v>0</v>
      </c>
      <c r="J24" s="43">
        <f t="shared" si="3"/>
        <v>0</v>
      </c>
      <c r="K24" s="38">
        <f>SUM(E24+G24+I24)</f>
        <v>0</v>
      </c>
      <c r="L24" s="56">
        <v>0</v>
      </c>
      <c r="M24" s="43" t="e">
        <f>J24+#REF!</f>
        <v>#REF!</v>
      </c>
      <c r="N24" s="38" t="e">
        <f>K24+#REF!</f>
        <v>#REF!</v>
      </c>
      <c r="O24" s="56">
        <v>0</v>
      </c>
    </row>
    <row r="25" spans="2:15" ht="15.75" customHeight="1" thickBot="1" x14ac:dyDescent="0.25">
      <c r="B25" s="6"/>
      <c r="C25" s="6"/>
      <c r="D25" s="39"/>
      <c r="E25" s="6"/>
      <c r="F25" s="6"/>
      <c r="G25" s="18"/>
      <c r="H25" s="6"/>
      <c r="I25" s="6"/>
      <c r="J25" s="39"/>
      <c r="K25" s="6"/>
      <c r="L25" s="44"/>
      <c r="M25" s="39"/>
      <c r="N25" s="6"/>
      <c r="O25" s="6"/>
    </row>
    <row r="26" spans="2:15" ht="16.5" thickBot="1" x14ac:dyDescent="0.3">
      <c r="B26" s="6"/>
      <c r="C26" s="20" t="s">
        <v>12</v>
      </c>
      <c r="D26" s="40">
        <f>SUM(D15:D24)</f>
        <v>0</v>
      </c>
      <c r="E26" s="41">
        <f t="shared" ref="E26:K26" si="5">SUM(E15:E24)</f>
        <v>0</v>
      </c>
      <c r="F26" s="41">
        <f t="shared" si="5"/>
        <v>0</v>
      </c>
      <c r="G26" s="41">
        <f t="shared" si="5"/>
        <v>0</v>
      </c>
      <c r="H26" s="41">
        <f t="shared" si="5"/>
        <v>0</v>
      </c>
      <c r="I26" s="41">
        <f t="shared" si="5"/>
        <v>0</v>
      </c>
      <c r="J26" s="40">
        <f t="shared" si="5"/>
        <v>0</v>
      </c>
      <c r="K26" s="41">
        <f t="shared" si="5"/>
        <v>0</v>
      </c>
      <c r="L26" s="46" t="e">
        <f>J26/K26</f>
        <v>#DIV/0!</v>
      </c>
      <c r="M26" s="40" t="e">
        <f>SUM(M15:M24)</f>
        <v>#REF!</v>
      </c>
      <c r="N26" s="41" t="e">
        <f>SUM(N15:N24)</f>
        <v>#REF!</v>
      </c>
      <c r="O26" s="46" t="e">
        <f>M26/N26</f>
        <v>#REF!</v>
      </c>
    </row>
    <row r="27" spans="2:15" ht="15.75" x14ac:dyDescent="0.25">
      <c r="B27" s="6"/>
      <c r="C27" s="20"/>
      <c r="D27" s="100"/>
      <c r="E27" s="100"/>
      <c r="F27" s="100"/>
      <c r="G27" s="100"/>
      <c r="H27" s="100"/>
      <c r="I27" s="100"/>
      <c r="J27" s="100"/>
      <c r="K27" s="100"/>
      <c r="L27" s="101"/>
      <c r="M27" s="100"/>
      <c r="N27" s="100"/>
      <c r="O27" s="101"/>
    </row>
    <row r="28" spans="2:15" ht="15.75" thickBot="1" x14ac:dyDescent="0.25">
      <c r="B28" s="6"/>
      <c r="C28" s="6"/>
      <c r="D28" s="6"/>
      <c r="E28" s="6"/>
      <c r="F28" s="6"/>
      <c r="G28" s="19"/>
      <c r="H28" s="6"/>
      <c r="I28" s="6"/>
      <c r="J28" s="6"/>
      <c r="K28" s="6"/>
      <c r="L28" s="6"/>
      <c r="M28" s="6"/>
      <c r="N28" s="6"/>
      <c r="O28" s="6"/>
    </row>
    <row r="29" spans="2:15" ht="24.75" customHeight="1" thickBot="1" x14ac:dyDescent="0.25">
      <c r="B29" s="194" t="s">
        <v>13</v>
      </c>
      <c r="C29" s="195"/>
      <c r="D29" s="195"/>
      <c r="E29" s="195"/>
      <c r="F29" s="195"/>
      <c r="G29" s="195"/>
      <c r="H29" s="195"/>
      <c r="I29" s="195"/>
      <c r="J29" s="195"/>
      <c r="K29" s="195"/>
      <c r="L29" s="195"/>
      <c r="M29" s="195"/>
      <c r="N29" s="195"/>
      <c r="O29" s="196"/>
    </row>
    <row r="30" spans="2:15" ht="25.5" customHeight="1" thickBot="1" x14ac:dyDescent="0.25">
      <c r="B30" s="194" t="s">
        <v>31</v>
      </c>
      <c r="C30" s="195"/>
      <c r="D30" s="195"/>
      <c r="E30" s="195"/>
      <c r="F30" s="195"/>
      <c r="G30" s="195"/>
      <c r="H30" s="195"/>
      <c r="I30" s="195"/>
      <c r="J30" s="195"/>
      <c r="K30" s="195"/>
      <c r="L30" s="195"/>
      <c r="M30" s="195"/>
      <c r="N30" s="195"/>
      <c r="O30" s="196"/>
    </row>
    <row r="31" spans="2:15" ht="19.5" customHeight="1" x14ac:dyDescent="0.2">
      <c r="B31" s="197" t="s">
        <v>2</v>
      </c>
      <c r="C31" s="198"/>
      <c r="D31" s="201" t="s">
        <v>16</v>
      </c>
      <c r="E31" s="200"/>
      <c r="F31" s="201" t="s">
        <v>17</v>
      </c>
      <c r="G31" s="200"/>
      <c r="H31" s="201" t="s">
        <v>40</v>
      </c>
      <c r="I31" s="202"/>
      <c r="J31" s="199" t="s">
        <v>3</v>
      </c>
      <c r="K31" s="200"/>
      <c r="L31" s="24" t="s">
        <v>4</v>
      </c>
      <c r="M31" s="199" t="s">
        <v>5</v>
      </c>
      <c r="N31" s="200"/>
      <c r="O31" s="21" t="s">
        <v>4</v>
      </c>
    </row>
    <row r="32" spans="2:15" ht="49.5" customHeight="1" thickBot="1" x14ac:dyDescent="0.25">
      <c r="B32" s="26" t="s">
        <v>1</v>
      </c>
      <c r="C32" s="27" t="s">
        <v>7</v>
      </c>
      <c r="D32" s="28" t="s">
        <v>14</v>
      </c>
      <c r="E32" s="27" t="s">
        <v>9</v>
      </c>
      <c r="F32" s="27" t="s">
        <v>14</v>
      </c>
      <c r="G32" s="27" t="s">
        <v>9</v>
      </c>
      <c r="H32" s="27" t="s">
        <v>14</v>
      </c>
      <c r="I32" s="32" t="s">
        <v>9</v>
      </c>
      <c r="J32" s="26" t="s">
        <v>14</v>
      </c>
      <c r="K32" s="27" t="s">
        <v>9</v>
      </c>
      <c r="L32" s="33" t="s">
        <v>15</v>
      </c>
      <c r="M32" s="28" t="s">
        <v>14</v>
      </c>
      <c r="N32" s="28" t="s">
        <v>9</v>
      </c>
      <c r="O32" s="29" t="s">
        <v>11</v>
      </c>
    </row>
    <row r="33" spans="2:15" s="4" customFormat="1" ht="18" customHeight="1" x14ac:dyDescent="0.25">
      <c r="B33" s="105">
        <v>1000</v>
      </c>
      <c r="C33" s="106" t="s">
        <v>32</v>
      </c>
      <c r="D33" s="95">
        <v>0</v>
      </c>
      <c r="E33" s="95">
        <v>0</v>
      </c>
      <c r="F33" s="95">
        <v>0</v>
      </c>
      <c r="G33" s="95">
        <v>0</v>
      </c>
      <c r="H33" s="95">
        <v>0</v>
      </c>
      <c r="I33" s="96">
        <v>0</v>
      </c>
      <c r="J33" s="42">
        <f>SUM(D33+F33+H33)</f>
        <v>0</v>
      </c>
      <c r="K33" s="36">
        <f t="shared" ref="K33:K40" si="6">SUM(E33+G33+I33)</f>
        <v>0</v>
      </c>
      <c r="L33" s="45">
        <v>0</v>
      </c>
      <c r="M33" s="42" t="e">
        <f>J33+#REF!</f>
        <v>#REF!</v>
      </c>
      <c r="N33" s="36" t="e">
        <f>K33+#REF!</f>
        <v>#REF!</v>
      </c>
      <c r="O33" s="45" t="e">
        <f>M33/N33</f>
        <v>#REF!</v>
      </c>
    </row>
    <row r="34" spans="2:15" s="4" customFormat="1" ht="33.75" customHeight="1" x14ac:dyDescent="0.25">
      <c r="B34" s="103">
        <v>2000</v>
      </c>
      <c r="C34" s="34" t="s">
        <v>33</v>
      </c>
      <c r="D34" s="36">
        <v>0</v>
      </c>
      <c r="E34" s="36">
        <v>0</v>
      </c>
      <c r="F34" s="36">
        <v>0</v>
      </c>
      <c r="G34" s="36">
        <v>0</v>
      </c>
      <c r="H34" s="36">
        <v>0</v>
      </c>
      <c r="I34" s="107">
        <v>0</v>
      </c>
      <c r="J34" s="42">
        <f>SUM(D34+F34+H34)</f>
        <v>0</v>
      </c>
      <c r="K34" s="36">
        <f t="shared" si="6"/>
        <v>0</v>
      </c>
      <c r="L34" s="45">
        <v>0</v>
      </c>
      <c r="M34" s="42" t="e">
        <f>J34+#REF!</f>
        <v>#REF!</v>
      </c>
      <c r="N34" s="36" t="e">
        <f>K34+#REF!</f>
        <v>#REF!</v>
      </c>
      <c r="O34" s="45" t="e">
        <f t="shared" ref="O34:O40" si="7">M34/N34</f>
        <v>#REF!</v>
      </c>
    </row>
    <row r="35" spans="2:15" s="4" customFormat="1" ht="17.25" customHeight="1" x14ac:dyDescent="0.25">
      <c r="B35" s="103">
        <v>3000</v>
      </c>
      <c r="C35" s="34" t="s">
        <v>39</v>
      </c>
      <c r="D35" s="36">
        <v>0</v>
      </c>
      <c r="E35" s="36">
        <v>0</v>
      </c>
      <c r="F35" s="36">
        <v>0</v>
      </c>
      <c r="G35" s="36">
        <v>0</v>
      </c>
      <c r="H35" s="36">
        <v>-1498.72</v>
      </c>
      <c r="I35" s="107">
        <v>0</v>
      </c>
      <c r="J35" s="42">
        <f>SUM(D35+F35+H35)</f>
        <v>-1498.72</v>
      </c>
      <c r="K35" s="36">
        <f t="shared" si="6"/>
        <v>0</v>
      </c>
      <c r="L35" s="45">
        <v>0</v>
      </c>
      <c r="M35" s="42" t="e">
        <f>J35+#REF!</f>
        <v>#REF!</v>
      </c>
      <c r="N35" s="36" t="e">
        <f>K35+#REF!</f>
        <v>#REF!</v>
      </c>
      <c r="O35" s="45" t="e">
        <f t="shared" si="7"/>
        <v>#REF!</v>
      </c>
    </row>
    <row r="36" spans="2:15" s="4" customFormat="1" ht="46.5" customHeight="1" x14ac:dyDescent="0.25">
      <c r="B36" s="103">
        <v>4000</v>
      </c>
      <c r="C36" s="34" t="s">
        <v>34</v>
      </c>
      <c r="D36" s="36">
        <v>0</v>
      </c>
      <c r="E36" s="36">
        <v>0</v>
      </c>
      <c r="F36" s="36">
        <v>0</v>
      </c>
      <c r="G36" s="36">
        <v>0</v>
      </c>
      <c r="H36" s="36">
        <v>0</v>
      </c>
      <c r="I36" s="107">
        <v>0</v>
      </c>
      <c r="J36" s="42">
        <f>SUM(D36+F36+H36)</f>
        <v>0</v>
      </c>
      <c r="K36" s="36">
        <f t="shared" si="6"/>
        <v>0</v>
      </c>
      <c r="L36" s="45">
        <v>0</v>
      </c>
      <c r="M36" s="42" t="e">
        <f>J36+#REF!</f>
        <v>#REF!</v>
      </c>
      <c r="N36" s="36" t="e">
        <f>K36+#REF!</f>
        <v>#REF!</v>
      </c>
      <c r="O36" s="45" t="e">
        <f t="shared" si="7"/>
        <v>#REF!</v>
      </c>
    </row>
    <row r="37" spans="2:15" s="4" customFormat="1" ht="33" customHeight="1" x14ac:dyDescent="0.25">
      <c r="B37" s="103">
        <v>5000</v>
      </c>
      <c r="C37" s="34" t="s">
        <v>35</v>
      </c>
      <c r="D37" s="36">
        <v>0</v>
      </c>
      <c r="E37" s="36">
        <v>0</v>
      </c>
      <c r="F37" s="36">
        <v>0</v>
      </c>
      <c r="G37" s="36">
        <v>0</v>
      </c>
      <c r="H37" s="36">
        <v>0</v>
      </c>
      <c r="I37" s="36">
        <v>0</v>
      </c>
      <c r="J37" s="42">
        <f>SUM(D37+F37+H37)</f>
        <v>0</v>
      </c>
      <c r="K37" s="36">
        <f t="shared" si="6"/>
        <v>0</v>
      </c>
      <c r="L37" s="45">
        <v>0</v>
      </c>
      <c r="M37" s="42" t="e">
        <f>J37+#REF!</f>
        <v>#REF!</v>
      </c>
      <c r="N37" s="36" t="e">
        <f>K37+#REF!</f>
        <v>#REF!</v>
      </c>
      <c r="O37" s="45" t="e">
        <f t="shared" si="7"/>
        <v>#REF!</v>
      </c>
    </row>
    <row r="38" spans="2:15" s="4" customFormat="1" ht="15.75" customHeight="1" x14ac:dyDescent="0.25">
      <c r="B38" s="103">
        <v>6000</v>
      </c>
      <c r="C38" s="34" t="s">
        <v>36</v>
      </c>
      <c r="D38" s="36">
        <v>0</v>
      </c>
      <c r="E38" s="36">
        <v>0</v>
      </c>
      <c r="F38" s="36">
        <v>0</v>
      </c>
      <c r="G38" s="36">
        <v>0</v>
      </c>
      <c r="H38" s="36">
        <v>0</v>
      </c>
      <c r="I38" s="107">
        <v>0</v>
      </c>
      <c r="J38" s="42">
        <f t="shared" ref="J38" si="8">SUM(D38+F38+H38)</f>
        <v>0</v>
      </c>
      <c r="K38" s="36">
        <f t="shared" si="6"/>
        <v>0</v>
      </c>
      <c r="L38" s="45">
        <v>0</v>
      </c>
      <c r="M38" s="42" t="e">
        <f>J38+#REF!</f>
        <v>#REF!</v>
      </c>
      <c r="N38" s="36" t="e">
        <f>K38+#REF!</f>
        <v>#REF!</v>
      </c>
      <c r="O38" s="45">
        <v>0</v>
      </c>
    </row>
    <row r="39" spans="2:15" s="4" customFormat="1" ht="46.5" customHeight="1" x14ac:dyDescent="0.25">
      <c r="B39" s="103">
        <v>7000</v>
      </c>
      <c r="C39" s="34" t="s">
        <v>37</v>
      </c>
      <c r="D39" s="36">
        <v>0</v>
      </c>
      <c r="E39" s="36">
        <v>0</v>
      </c>
      <c r="F39" s="36">
        <v>0</v>
      </c>
      <c r="G39" s="36">
        <v>0</v>
      </c>
      <c r="H39" s="36">
        <v>0</v>
      </c>
      <c r="I39" s="107">
        <v>0</v>
      </c>
      <c r="J39" s="42">
        <f>SUM(D39+F39+H39)</f>
        <v>0</v>
      </c>
      <c r="K39" s="36">
        <f t="shared" si="6"/>
        <v>0</v>
      </c>
      <c r="L39" s="45">
        <v>0</v>
      </c>
      <c r="M39" s="42" t="e">
        <f>J39+#REF!</f>
        <v>#REF!</v>
      </c>
      <c r="N39" s="36" t="e">
        <f>K39+#REF!</f>
        <v>#REF!</v>
      </c>
      <c r="O39" s="45">
        <v>0</v>
      </c>
    </row>
    <row r="40" spans="2:15" s="4" customFormat="1" ht="36" customHeight="1" x14ac:dyDescent="0.25">
      <c r="B40" s="103">
        <v>8000</v>
      </c>
      <c r="C40" s="34" t="s">
        <v>21</v>
      </c>
      <c r="D40" s="36">
        <v>0</v>
      </c>
      <c r="E40" s="36">
        <v>0</v>
      </c>
      <c r="F40" s="36">
        <v>0</v>
      </c>
      <c r="G40" s="36">
        <v>0</v>
      </c>
      <c r="H40" s="36">
        <v>0</v>
      </c>
      <c r="I40" s="107">
        <v>0</v>
      </c>
      <c r="J40" s="42">
        <f>SUM(D40+F40+H40)</f>
        <v>0</v>
      </c>
      <c r="K40" s="36">
        <f t="shared" si="6"/>
        <v>0</v>
      </c>
      <c r="L40" s="45">
        <v>0</v>
      </c>
      <c r="M40" s="42" t="e">
        <f>J40+#REF!</f>
        <v>#REF!</v>
      </c>
      <c r="N40" s="36" t="e">
        <f>K40+#REF!</f>
        <v>#REF!</v>
      </c>
      <c r="O40" s="45" t="e">
        <f t="shared" si="7"/>
        <v>#REF!</v>
      </c>
    </row>
    <row r="41" spans="2:15" s="4" customFormat="1" ht="18.75" customHeight="1" thickBot="1" x14ac:dyDescent="0.3">
      <c r="B41" s="104">
        <v>9000</v>
      </c>
      <c r="C41" s="35" t="s">
        <v>38</v>
      </c>
      <c r="D41" s="38">
        <v>0</v>
      </c>
      <c r="E41" s="38">
        <v>0</v>
      </c>
      <c r="F41" s="38">
        <v>0</v>
      </c>
      <c r="G41" s="10">
        <v>0</v>
      </c>
      <c r="H41" s="38">
        <v>0</v>
      </c>
      <c r="I41" s="108">
        <v>0</v>
      </c>
      <c r="J41" s="43">
        <f>SUM(D41+F41+H41)</f>
        <v>0</v>
      </c>
      <c r="K41" s="38">
        <f>SUM(E41+G41+I41)</f>
        <v>0</v>
      </c>
      <c r="L41" s="45">
        <v>0</v>
      </c>
      <c r="M41" s="43" t="e">
        <f>J41+#REF!</f>
        <v>#REF!</v>
      </c>
      <c r="N41" s="38" t="e">
        <f>K41+#REF!</f>
        <v>#REF!</v>
      </c>
      <c r="O41" s="56">
        <v>0</v>
      </c>
    </row>
    <row r="42" spans="2:15" customFormat="1" ht="15.75" thickBot="1" x14ac:dyDescent="0.3"/>
    <row r="43" spans="2:15" ht="16.5" thickBot="1" x14ac:dyDescent="0.3">
      <c r="B43" s="6"/>
      <c r="C43" s="20" t="s">
        <v>12</v>
      </c>
      <c r="D43" s="40">
        <f>SUM(D33:D41)</f>
        <v>0</v>
      </c>
      <c r="E43" s="41">
        <f>SUM(E33:E41)</f>
        <v>0</v>
      </c>
      <c r="F43" s="41">
        <f>SUM(F33:F41)</f>
        <v>0</v>
      </c>
      <c r="G43" s="41">
        <f t="shared" ref="G43:I43" si="9">SUM(G33:G41)</f>
        <v>0</v>
      </c>
      <c r="H43" s="41">
        <f>SUM(H33:H41)</f>
        <v>-1498.72</v>
      </c>
      <c r="I43" s="41">
        <f t="shared" si="9"/>
        <v>0</v>
      </c>
      <c r="J43" s="40">
        <f>SUM(J33:J41)</f>
        <v>-1498.72</v>
      </c>
      <c r="K43" s="41">
        <f>SUM(K33:K41)</f>
        <v>0</v>
      </c>
      <c r="L43" s="46">
        <v>0</v>
      </c>
      <c r="M43" s="40" t="e">
        <f>SUM(M33:M41)</f>
        <v>#REF!</v>
      </c>
      <c r="N43" s="41" t="e">
        <f>SUM(N33:N41)</f>
        <v>#REF!</v>
      </c>
      <c r="O43" s="46" t="e">
        <f>M43/N43</f>
        <v>#REF!</v>
      </c>
    </row>
    <row r="44" spans="2:15" x14ac:dyDescent="0.2">
      <c r="B44" s="6"/>
      <c r="C44" s="6"/>
      <c r="D44" s="6"/>
      <c r="E44" s="6"/>
      <c r="F44" s="6"/>
      <c r="G44" s="19"/>
      <c r="H44" s="6"/>
      <c r="I44" s="6"/>
      <c r="J44" s="6"/>
      <c r="K44" s="6"/>
      <c r="L44" s="6"/>
      <c r="M44" s="6"/>
      <c r="N44" s="6"/>
      <c r="O44" s="6"/>
    </row>
    <row r="45" spans="2:15" ht="26.25" customHeight="1" thickBot="1" x14ac:dyDescent="0.25">
      <c r="B45" s="6"/>
      <c r="C45" s="6"/>
      <c r="D45" s="6"/>
      <c r="E45" s="39"/>
      <c r="F45" s="6"/>
      <c r="G45" s="39"/>
      <c r="H45" s="6"/>
      <c r="I45" s="39"/>
      <c r="J45" s="6"/>
      <c r="K45" s="6"/>
      <c r="L45" s="6"/>
      <c r="M45" s="6"/>
      <c r="N45" s="6"/>
      <c r="O45" s="6"/>
    </row>
    <row r="46" spans="2:15" ht="27.75" customHeight="1" thickBot="1" x14ac:dyDescent="0.25">
      <c r="B46" s="194" t="s">
        <v>43</v>
      </c>
      <c r="C46" s="195"/>
      <c r="D46" s="195"/>
      <c r="E46" s="195"/>
      <c r="F46" s="195"/>
      <c r="G46" s="195"/>
      <c r="H46" s="195"/>
      <c r="I46" s="195"/>
      <c r="J46" s="195"/>
      <c r="K46" s="195"/>
      <c r="L46" s="195"/>
      <c r="M46" s="195"/>
      <c r="N46" s="195"/>
      <c r="O46" s="196"/>
    </row>
    <row r="47" spans="2:15" ht="19.5" customHeight="1" x14ac:dyDescent="0.2">
      <c r="B47" s="197" t="s">
        <v>44</v>
      </c>
      <c r="C47" s="198"/>
      <c r="D47" s="201" t="s">
        <v>16</v>
      </c>
      <c r="E47" s="200"/>
      <c r="F47" s="201" t="s">
        <v>17</v>
      </c>
      <c r="G47" s="200"/>
      <c r="H47" s="201" t="s">
        <v>40</v>
      </c>
      <c r="I47" s="202"/>
      <c r="J47" s="199" t="s">
        <v>3</v>
      </c>
      <c r="K47" s="200"/>
      <c r="L47" s="24" t="s">
        <v>4</v>
      </c>
      <c r="M47" s="206" t="s">
        <v>5</v>
      </c>
      <c r="N47" s="200"/>
      <c r="O47" s="83" t="s">
        <v>4</v>
      </c>
    </row>
    <row r="48" spans="2:15" ht="39.75" customHeight="1" thickBot="1" x14ac:dyDescent="0.25">
      <c r="B48" s="26" t="s">
        <v>1</v>
      </c>
      <c r="C48" s="27" t="s">
        <v>7</v>
      </c>
      <c r="D48" s="28" t="s">
        <v>14</v>
      </c>
      <c r="E48" s="27" t="s">
        <v>9</v>
      </c>
      <c r="F48" s="27" t="s">
        <v>14</v>
      </c>
      <c r="G48" s="27" t="s">
        <v>9</v>
      </c>
      <c r="H48" s="27" t="s">
        <v>14</v>
      </c>
      <c r="I48" s="32" t="s">
        <v>9</v>
      </c>
      <c r="J48" s="26" t="s">
        <v>14</v>
      </c>
      <c r="K48" s="27" t="s">
        <v>9</v>
      </c>
      <c r="L48" s="33" t="s">
        <v>15</v>
      </c>
      <c r="M48" s="28" t="s">
        <v>14</v>
      </c>
      <c r="N48" s="28" t="s">
        <v>9</v>
      </c>
      <c r="O48" s="29" t="s">
        <v>11</v>
      </c>
    </row>
    <row r="49" spans="2:15" s="4" customFormat="1" ht="24" customHeight="1" x14ac:dyDescent="0.2">
      <c r="B49" s="128" t="s">
        <v>79</v>
      </c>
      <c r="C49" s="129" t="s">
        <v>80</v>
      </c>
      <c r="D49" s="95">
        <v>0</v>
      </c>
      <c r="E49" s="95">
        <v>0</v>
      </c>
      <c r="F49" s="95">
        <v>0</v>
      </c>
      <c r="G49" s="95">
        <v>0</v>
      </c>
      <c r="H49" s="95">
        <f>+H43</f>
        <v>-1498.72</v>
      </c>
      <c r="I49" s="96">
        <v>0</v>
      </c>
      <c r="J49" s="42">
        <f>SUM(D49+F49+H49)</f>
        <v>-1498.72</v>
      </c>
      <c r="K49" s="36">
        <f t="shared" ref="K49" si="10">SUM(E49+G49+I49)</f>
        <v>0</v>
      </c>
      <c r="L49" s="45">
        <v>0</v>
      </c>
      <c r="M49" s="81" t="e">
        <f>+J49+#REF!</f>
        <v>#REF!</v>
      </c>
      <c r="N49" s="36" t="e">
        <f>K49+#REF!</f>
        <v>#REF!</v>
      </c>
      <c r="O49" s="45" t="e">
        <f>M49/N49</f>
        <v>#REF!</v>
      </c>
    </row>
    <row r="50" spans="2:15" s="4" customFormat="1" ht="22.9" customHeight="1" thickBot="1" x14ac:dyDescent="0.25">
      <c r="B50" s="99"/>
      <c r="C50" s="38"/>
      <c r="D50" s="38"/>
      <c r="E50" s="38"/>
      <c r="F50" s="38"/>
      <c r="G50" s="38"/>
      <c r="H50" s="38"/>
      <c r="I50" s="90"/>
      <c r="J50" s="43"/>
      <c r="K50" s="38"/>
      <c r="L50" s="56"/>
      <c r="M50" s="126"/>
      <c r="N50" s="38"/>
      <c r="O50" s="56"/>
    </row>
    <row r="51" spans="2:15" ht="16.5" thickBot="1" x14ac:dyDescent="0.3">
      <c r="E51"/>
      <c r="G51"/>
      <c r="I51"/>
      <c r="K51"/>
    </row>
    <row r="52" spans="2:15" ht="16.5" thickBot="1" x14ac:dyDescent="0.3">
      <c r="B52" s="6"/>
      <c r="C52" s="20" t="s">
        <v>12</v>
      </c>
      <c r="D52" s="40">
        <f t="shared" ref="D52:K52" si="11">SUM(D49:D50)</f>
        <v>0</v>
      </c>
      <c r="E52" s="41">
        <f t="shared" si="11"/>
        <v>0</v>
      </c>
      <c r="F52" s="41">
        <f t="shared" si="11"/>
        <v>0</v>
      </c>
      <c r="G52" s="41">
        <f t="shared" si="11"/>
        <v>0</v>
      </c>
      <c r="H52" s="41">
        <f t="shared" si="11"/>
        <v>-1498.72</v>
      </c>
      <c r="I52" s="41">
        <f t="shared" si="11"/>
        <v>0</v>
      </c>
      <c r="J52" s="40">
        <f t="shared" si="11"/>
        <v>-1498.72</v>
      </c>
      <c r="K52" s="41">
        <f t="shared" si="11"/>
        <v>0</v>
      </c>
      <c r="L52" s="46">
        <v>0</v>
      </c>
      <c r="M52" s="40" t="e">
        <f>SUM(M49:M50)</f>
        <v>#REF!</v>
      </c>
      <c r="N52" s="41" t="e">
        <f>SUM(N49:N50)</f>
        <v>#REF!</v>
      </c>
      <c r="O52" s="46" t="e">
        <f>M52/N52</f>
        <v>#REF!</v>
      </c>
    </row>
    <row r="53" spans="2:15" x14ac:dyDescent="0.2">
      <c r="B53" s="6"/>
      <c r="C53" s="6"/>
      <c r="D53" s="6"/>
      <c r="E53" s="6"/>
      <c r="F53" s="39"/>
      <c r="G53" s="19"/>
      <c r="H53" s="39"/>
      <c r="I53" s="6"/>
      <c r="J53" s="6"/>
      <c r="K53" s="6"/>
      <c r="L53" s="6"/>
      <c r="M53" s="6"/>
      <c r="N53" s="6"/>
      <c r="O53" s="6"/>
    </row>
    <row r="54" spans="2:15" x14ac:dyDescent="0.2">
      <c r="B54" s="6"/>
      <c r="C54" s="6"/>
      <c r="D54" s="39"/>
      <c r="E54" s="6"/>
      <c r="F54" s="6"/>
      <c r="G54" s="19"/>
      <c r="H54" s="6"/>
      <c r="I54" s="6"/>
      <c r="J54" s="6"/>
      <c r="K54" s="6"/>
      <c r="L54" s="6"/>
      <c r="M54" s="6"/>
      <c r="N54" s="6"/>
      <c r="O54" s="6"/>
    </row>
    <row r="55" spans="2:15" x14ac:dyDescent="0.2">
      <c r="B55" s="6"/>
      <c r="C55" s="6"/>
      <c r="D55" s="6"/>
      <c r="E55" s="6"/>
      <c r="F55" s="6"/>
      <c r="G55" s="19"/>
      <c r="H55" s="6"/>
      <c r="I55" s="6"/>
      <c r="J55" s="6"/>
      <c r="K55" s="6"/>
      <c r="L55" s="6"/>
      <c r="M55" s="6"/>
      <c r="N55" s="6"/>
      <c r="O55" s="6"/>
    </row>
    <row r="56" spans="2:15" x14ac:dyDescent="0.2">
      <c r="B56" s="6"/>
      <c r="C56" s="6"/>
      <c r="D56" s="6"/>
      <c r="E56" s="6"/>
      <c r="F56" s="6"/>
      <c r="G56" s="19"/>
      <c r="H56" s="6"/>
      <c r="I56" s="6"/>
      <c r="J56" s="6"/>
      <c r="K56" s="6"/>
      <c r="L56" s="6"/>
      <c r="M56" s="6"/>
      <c r="N56" s="6"/>
      <c r="O56" s="6"/>
    </row>
    <row r="57" spans="2:15" x14ac:dyDescent="0.2">
      <c r="B57" s="6"/>
      <c r="C57" s="6"/>
      <c r="D57" s="6"/>
      <c r="E57" s="6"/>
      <c r="F57" s="6"/>
      <c r="G57" s="19"/>
      <c r="H57" s="6"/>
      <c r="I57" s="6"/>
      <c r="J57" s="6"/>
      <c r="K57" s="6"/>
      <c r="L57" s="6"/>
      <c r="M57" s="6"/>
      <c r="N57" s="6"/>
      <c r="O57" s="6"/>
    </row>
    <row r="58" spans="2:15" x14ac:dyDescent="0.2">
      <c r="B58" s="6"/>
      <c r="C58" s="6"/>
      <c r="D58" s="6"/>
      <c r="E58" s="6"/>
      <c r="F58" s="6"/>
      <c r="G58" s="19"/>
      <c r="H58" s="6"/>
      <c r="I58" s="6"/>
      <c r="J58" s="6"/>
      <c r="K58" s="6"/>
      <c r="L58" s="6"/>
      <c r="M58" s="6"/>
      <c r="N58" s="6"/>
      <c r="O58" s="6"/>
    </row>
    <row r="59" spans="2:15" ht="16.5" thickBot="1" x14ac:dyDescent="0.3">
      <c r="B59"/>
      <c r="C59" s="10"/>
      <c r="D59" s="10"/>
      <c r="E59" s="9"/>
      <c r="F59" s="9"/>
      <c r="G59" s="19"/>
      <c r="H59" s="6"/>
      <c r="I59" s="6"/>
      <c r="J59" s="191"/>
      <c r="K59" s="191"/>
      <c r="L59" s="191"/>
      <c r="M59" s="191"/>
      <c r="N59" s="6"/>
      <c r="O59" s="6"/>
    </row>
    <row r="60" spans="2:15" ht="15.75" x14ac:dyDescent="0.25">
      <c r="C60" s="192" t="s">
        <v>83</v>
      </c>
      <c r="D60" s="192"/>
      <c r="E60" s="192"/>
      <c r="F60" s="192"/>
      <c r="G60"/>
      <c r="H60"/>
      <c r="I60" s="6"/>
      <c r="J60" s="192" t="s">
        <v>81</v>
      </c>
      <c r="K60" s="192"/>
      <c r="L60" s="192"/>
      <c r="M60" s="192"/>
      <c r="N60" s="6"/>
      <c r="O60" s="6"/>
    </row>
    <row r="61" spans="2:15" ht="15.75" x14ac:dyDescent="0.25">
      <c r="C61" s="193" t="s">
        <v>84</v>
      </c>
      <c r="D61" s="193"/>
      <c r="E61" s="193"/>
      <c r="F61" s="193"/>
      <c r="G61"/>
      <c r="H61"/>
      <c r="I61" s="6"/>
      <c r="J61" s="192" t="s">
        <v>85</v>
      </c>
      <c r="K61" s="192"/>
      <c r="L61" s="192"/>
      <c r="M61" s="192"/>
      <c r="N61" s="6"/>
      <c r="O61" s="6"/>
    </row>
    <row r="62" spans="2:15" x14ac:dyDescent="0.2">
      <c r="B62" s="6"/>
      <c r="C62" s="193"/>
      <c r="D62" s="193"/>
      <c r="E62" s="193"/>
      <c r="F62" s="193"/>
      <c r="G62" s="19"/>
      <c r="H62" s="6"/>
      <c r="I62" s="6"/>
      <c r="J62" s="6"/>
      <c r="K62" s="6"/>
      <c r="L62" s="6"/>
      <c r="M62" s="6"/>
      <c r="N62" s="6"/>
      <c r="O62" s="6"/>
    </row>
    <row r="63" spans="2:15" x14ac:dyDescent="0.2">
      <c r="B63" s="6"/>
      <c r="C63" s="6"/>
      <c r="D63" s="6"/>
      <c r="E63" s="6"/>
      <c r="F63" s="6"/>
      <c r="G63" s="19"/>
      <c r="H63" s="6"/>
      <c r="I63" s="6"/>
      <c r="J63" s="6"/>
      <c r="K63" s="6"/>
      <c r="L63" s="6"/>
      <c r="M63" s="6"/>
      <c r="N63" s="6"/>
      <c r="O63" s="6"/>
    </row>
    <row r="64" spans="2:15" x14ac:dyDescent="0.2">
      <c r="B64" s="6"/>
      <c r="C64" s="6"/>
      <c r="D64" s="6"/>
      <c r="E64" s="6"/>
      <c r="F64" s="6"/>
      <c r="G64" s="19"/>
      <c r="H64" s="6"/>
      <c r="I64" s="6"/>
      <c r="J64" s="6"/>
      <c r="K64" s="6"/>
      <c r="L64" s="6"/>
      <c r="M64" s="6"/>
      <c r="N64" s="6"/>
      <c r="O64" s="6"/>
    </row>
    <row r="65" spans="2:15" x14ac:dyDescent="0.2">
      <c r="B65" s="6"/>
      <c r="C65" s="6"/>
      <c r="D65" s="6"/>
      <c r="E65" s="6"/>
      <c r="F65" s="6"/>
      <c r="G65" s="19"/>
      <c r="H65" s="6"/>
      <c r="I65" s="6"/>
      <c r="J65" s="6"/>
      <c r="K65" s="6"/>
      <c r="L65" s="6"/>
      <c r="M65" s="6"/>
      <c r="N65" s="6"/>
      <c r="O65" s="6"/>
    </row>
    <row r="66" spans="2:15" x14ac:dyDescent="0.2">
      <c r="B66" s="6"/>
      <c r="C66" s="6"/>
      <c r="D66" s="6"/>
      <c r="E66" s="6"/>
      <c r="F66" s="6"/>
      <c r="G66" s="19"/>
      <c r="H66" s="6"/>
      <c r="I66" s="6"/>
      <c r="J66" s="6"/>
      <c r="K66" s="6"/>
      <c r="L66" s="6"/>
      <c r="M66" s="6"/>
      <c r="N66" s="6"/>
      <c r="O66" s="6"/>
    </row>
    <row r="67" spans="2:15" ht="15.75" x14ac:dyDescent="0.25">
      <c r="B67" s="6"/>
      <c r="C67" s="6"/>
      <c r="D67" s="78"/>
      <c r="E67" s="78"/>
      <c r="F67" s="78"/>
      <c r="G67" s="78"/>
      <c r="H67" s="6"/>
      <c r="I67" s="6"/>
      <c r="J67" s="6"/>
      <c r="K67" s="6"/>
      <c r="L67" s="6"/>
      <c r="M67" s="6"/>
      <c r="N67" s="6"/>
      <c r="O67" s="6"/>
    </row>
    <row r="68" spans="2:15" x14ac:dyDescent="0.2">
      <c r="B68" s="6"/>
      <c r="C68" s="6"/>
      <c r="D68" s="79"/>
      <c r="E68" s="6"/>
      <c r="F68" s="6"/>
      <c r="G68" s="19"/>
      <c r="H68" s="80"/>
      <c r="I68" s="39"/>
      <c r="J68" s="6"/>
      <c r="K68" s="6"/>
      <c r="L68" s="6"/>
      <c r="M68" s="6"/>
      <c r="N68" s="6"/>
      <c r="O68" s="6"/>
    </row>
    <row r="69" spans="2:15" x14ac:dyDescent="0.2">
      <c r="B69" s="6"/>
      <c r="C69" s="6"/>
      <c r="D69" s="6"/>
      <c r="E69" s="6"/>
      <c r="F69" s="6"/>
      <c r="G69" s="19"/>
      <c r="H69" s="39"/>
      <c r="I69" s="6"/>
      <c r="J69" s="6"/>
      <c r="K69" s="6"/>
      <c r="L69" s="6"/>
      <c r="M69" s="6"/>
      <c r="N69" s="6"/>
      <c r="O69" s="6"/>
    </row>
    <row r="70" spans="2:15" x14ac:dyDescent="0.2">
      <c r="B70" s="6"/>
      <c r="C70" s="6"/>
      <c r="D70" s="6"/>
      <c r="E70" s="6"/>
      <c r="F70" s="6"/>
      <c r="G70" s="19"/>
      <c r="H70" s="6"/>
      <c r="I70" s="6"/>
      <c r="J70" s="6"/>
      <c r="K70" s="6"/>
      <c r="L70" s="6"/>
      <c r="M70" s="6"/>
      <c r="N70" s="6"/>
      <c r="O70" s="6"/>
    </row>
    <row r="71" spans="2:15" x14ac:dyDescent="0.2">
      <c r="B71" s="6"/>
      <c r="C71" s="6"/>
      <c r="D71" s="6"/>
      <c r="E71" s="6"/>
      <c r="F71" s="6"/>
      <c r="G71" s="19"/>
      <c r="H71" s="6"/>
      <c r="I71" s="6"/>
      <c r="J71" s="6"/>
      <c r="K71" s="6"/>
      <c r="L71" s="6"/>
      <c r="M71" s="6"/>
      <c r="N71" s="6"/>
      <c r="O71" s="6"/>
    </row>
    <row r="72" spans="2:15" x14ac:dyDescent="0.2">
      <c r="B72" s="6"/>
      <c r="C72" s="6"/>
      <c r="D72" s="6"/>
      <c r="E72" s="6"/>
      <c r="F72" s="6"/>
      <c r="G72" s="19"/>
      <c r="H72" s="6"/>
      <c r="I72" s="6"/>
      <c r="J72" s="6"/>
      <c r="K72" s="6"/>
      <c r="L72" s="6"/>
      <c r="M72" s="6"/>
      <c r="N72" s="6"/>
      <c r="O72" s="6"/>
    </row>
    <row r="73" spans="2:15" x14ac:dyDescent="0.2">
      <c r="B73" s="6"/>
      <c r="C73" s="6"/>
      <c r="D73" s="6"/>
      <c r="E73" s="6"/>
      <c r="F73" s="6"/>
      <c r="G73" s="19"/>
      <c r="H73" s="6"/>
      <c r="I73" s="6"/>
      <c r="J73" s="6"/>
      <c r="K73" s="6"/>
      <c r="L73" s="6"/>
      <c r="M73" s="6"/>
      <c r="N73" s="6"/>
      <c r="O73" s="6"/>
    </row>
    <row r="74" spans="2:15" x14ac:dyDescent="0.2">
      <c r="B74" s="6"/>
      <c r="C74" s="6"/>
      <c r="D74" s="6"/>
      <c r="E74" s="6"/>
      <c r="F74" s="6"/>
      <c r="G74" s="19"/>
      <c r="H74" s="6"/>
      <c r="I74" s="6"/>
      <c r="J74" s="6"/>
      <c r="K74" s="6"/>
      <c r="L74" s="6"/>
      <c r="M74" s="6"/>
      <c r="N74" s="6"/>
      <c r="O74" s="6"/>
    </row>
    <row r="75" spans="2:15" x14ac:dyDescent="0.2">
      <c r="B75" s="6"/>
      <c r="C75" s="6"/>
      <c r="D75" s="6"/>
      <c r="E75" s="6"/>
      <c r="F75" s="6"/>
      <c r="G75" s="19"/>
      <c r="H75" s="6"/>
      <c r="I75" s="6"/>
      <c r="J75" s="6"/>
      <c r="K75" s="6"/>
      <c r="L75" s="6"/>
      <c r="M75" s="6"/>
      <c r="N75" s="6"/>
      <c r="O75" s="6"/>
    </row>
    <row r="76" spans="2:15" x14ac:dyDescent="0.2">
      <c r="B76" s="6"/>
      <c r="C76" s="6"/>
      <c r="D76" s="6"/>
      <c r="E76" s="6"/>
      <c r="F76" s="6"/>
      <c r="G76" s="19"/>
      <c r="H76" s="6"/>
      <c r="I76" s="6"/>
      <c r="J76" s="6"/>
      <c r="K76" s="6"/>
      <c r="L76" s="6"/>
      <c r="M76" s="6"/>
      <c r="N76" s="6"/>
      <c r="O76" s="6"/>
    </row>
    <row r="77" spans="2:15" x14ac:dyDescent="0.2">
      <c r="B77" s="6"/>
      <c r="C77" s="6"/>
      <c r="D77" s="6"/>
      <c r="E77" s="6"/>
      <c r="F77" s="6"/>
      <c r="G77" s="19"/>
      <c r="H77" s="6"/>
      <c r="I77" s="6"/>
      <c r="J77" s="6"/>
      <c r="K77" s="6"/>
      <c r="L77" s="6"/>
      <c r="M77" s="6"/>
      <c r="N77" s="6"/>
      <c r="O77" s="6"/>
    </row>
    <row r="78" spans="2:15" x14ac:dyDescent="0.2">
      <c r="B78" s="6"/>
      <c r="C78" s="6"/>
      <c r="D78" s="6"/>
      <c r="E78" s="6"/>
      <c r="F78" s="6"/>
      <c r="G78" s="19"/>
      <c r="H78" s="6"/>
      <c r="I78" s="6"/>
      <c r="J78" s="6"/>
      <c r="K78" s="6"/>
      <c r="L78" s="6"/>
      <c r="M78" s="6"/>
      <c r="N78" s="6"/>
      <c r="O78" s="6"/>
    </row>
    <row r="79" spans="2:15" x14ac:dyDescent="0.2">
      <c r="B79" s="6"/>
      <c r="C79" s="6"/>
      <c r="D79" s="6"/>
      <c r="E79" s="6"/>
      <c r="F79" s="6"/>
      <c r="G79" s="19"/>
      <c r="H79" s="6"/>
      <c r="I79" s="6"/>
      <c r="J79" s="6"/>
      <c r="K79" s="6"/>
      <c r="L79" s="6"/>
      <c r="M79" s="6"/>
      <c r="N79" s="6"/>
      <c r="O79" s="6"/>
    </row>
    <row r="80" spans="2:15" x14ac:dyDescent="0.2">
      <c r="B80" s="6"/>
      <c r="C80" s="6"/>
      <c r="D80" s="6"/>
      <c r="E80" s="6"/>
      <c r="F80" s="6"/>
      <c r="G80" s="19"/>
      <c r="H80" s="6"/>
      <c r="I80" s="6"/>
      <c r="J80" s="6"/>
      <c r="K80" s="6"/>
      <c r="L80" s="6"/>
      <c r="M80" s="6"/>
      <c r="N80" s="6"/>
      <c r="O80" s="6"/>
    </row>
    <row r="81" spans="2:15" x14ac:dyDescent="0.2">
      <c r="B81" s="6"/>
      <c r="C81" s="6"/>
      <c r="D81" s="6"/>
      <c r="E81" s="6"/>
      <c r="F81" s="6"/>
      <c r="G81" s="19"/>
      <c r="H81" s="6"/>
      <c r="I81" s="6"/>
      <c r="J81" s="6"/>
      <c r="K81" s="6"/>
      <c r="L81" s="6"/>
      <c r="M81" s="6"/>
      <c r="N81" s="6"/>
      <c r="O81" s="6"/>
    </row>
    <row r="82" spans="2:15" x14ac:dyDescent="0.2">
      <c r="B82" s="6"/>
      <c r="C82" s="6"/>
      <c r="D82" s="6"/>
      <c r="E82" s="6"/>
      <c r="F82" s="6"/>
      <c r="G82" s="19"/>
      <c r="H82" s="6"/>
      <c r="I82" s="6"/>
      <c r="J82" s="6"/>
      <c r="K82" s="6"/>
      <c r="L82" s="6"/>
      <c r="M82" s="6"/>
      <c r="N82" s="6"/>
      <c r="O82" s="6"/>
    </row>
    <row r="83" spans="2:15" x14ac:dyDescent="0.2">
      <c r="B83" s="6"/>
      <c r="C83" s="6"/>
      <c r="D83" s="6"/>
      <c r="E83" s="6"/>
      <c r="F83" s="6"/>
      <c r="G83" s="19"/>
      <c r="H83" s="6"/>
      <c r="I83" s="6"/>
      <c r="J83" s="6"/>
      <c r="K83" s="6"/>
      <c r="L83" s="6"/>
      <c r="M83" s="6"/>
      <c r="N83" s="6"/>
      <c r="O83" s="6"/>
    </row>
    <row r="84" spans="2:15" x14ac:dyDescent="0.2">
      <c r="B84" s="6"/>
      <c r="C84" s="6"/>
      <c r="D84" s="6"/>
      <c r="E84" s="6"/>
      <c r="F84" s="6"/>
      <c r="G84" s="6"/>
      <c r="H84" s="6"/>
      <c r="I84" s="6"/>
      <c r="J84" s="6"/>
      <c r="K84" s="6"/>
      <c r="L84" s="6"/>
      <c r="M84" s="6"/>
      <c r="N84" s="6"/>
      <c r="O84" s="6"/>
    </row>
    <row r="85" spans="2:15" ht="15.75" x14ac:dyDescent="0.25">
      <c r="B85" s="6"/>
      <c r="D85" s="20"/>
      <c r="E85" s="6"/>
      <c r="F85" s="6"/>
      <c r="G85" s="6"/>
      <c r="H85" s="6"/>
      <c r="I85" s="6"/>
      <c r="J85" s="6"/>
      <c r="K85" s="6"/>
      <c r="L85" s="6"/>
      <c r="M85" s="6"/>
      <c r="N85" s="6"/>
      <c r="O85" s="6"/>
    </row>
    <row r="86" spans="2:15" ht="15.75" x14ac:dyDescent="0.25">
      <c r="D86" s="20"/>
      <c r="E86" s="6"/>
      <c r="F86" s="6"/>
      <c r="G86" s="6"/>
      <c r="H86" s="6"/>
      <c r="I86" s="6"/>
      <c r="J86" s="6"/>
      <c r="K86" s="6"/>
      <c r="L86" s="6"/>
      <c r="M86" s="6"/>
      <c r="N86" s="6"/>
      <c r="O86" s="6"/>
    </row>
    <row r="87" spans="2:15" ht="15.75" x14ac:dyDescent="0.25">
      <c r="B87" s="6"/>
      <c r="D87" s="20"/>
      <c r="E87" s="6"/>
      <c r="F87" s="6"/>
      <c r="G87" s="6"/>
      <c r="H87" s="6"/>
      <c r="I87" s="6"/>
      <c r="J87" s="6"/>
      <c r="K87" s="6"/>
      <c r="L87" s="6"/>
      <c r="M87" s="6"/>
      <c r="N87" s="6"/>
      <c r="O87" s="6"/>
    </row>
    <row r="88" spans="2:15" x14ac:dyDescent="0.2">
      <c r="B88" s="6"/>
      <c r="D88" s="57"/>
      <c r="E88" s="6"/>
      <c r="F88" s="6"/>
      <c r="G88" s="6"/>
      <c r="H88" s="6"/>
      <c r="I88" s="6"/>
      <c r="J88" s="6"/>
      <c r="K88" s="6"/>
      <c r="L88" s="6"/>
      <c r="M88" s="6"/>
      <c r="N88" s="6"/>
      <c r="O88" s="6"/>
    </row>
    <row r="89" spans="2:15" x14ac:dyDescent="0.2">
      <c r="D89" s="57"/>
      <c r="E89" s="6"/>
      <c r="F89" s="6"/>
      <c r="G89" s="6"/>
      <c r="H89" s="6"/>
      <c r="I89" s="6"/>
      <c r="J89" s="6"/>
      <c r="K89" s="6"/>
      <c r="L89" s="6"/>
      <c r="M89" s="6"/>
      <c r="N89" s="6"/>
      <c r="O89" s="6"/>
    </row>
    <row r="90" spans="2:15" x14ac:dyDescent="0.2">
      <c r="D90" s="57"/>
      <c r="E90" s="6"/>
      <c r="F90" s="6"/>
      <c r="G90" s="6"/>
      <c r="H90" s="6"/>
      <c r="I90" s="6"/>
      <c r="J90" s="6"/>
      <c r="K90" s="6"/>
      <c r="L90" s="6"/>
      <c r="M90" s="6"/>
      <c r="N90" s="6"/>
      <c r="O90" s="6"/>
    </row>
    <row r="91" spans="2:15" x14ac:dyDescent="0.2">
      <c r="D91" s="6"/>
      <c r="F91" s="6"/>
      <c r="G91" s="6"/>
      <c r="H91" s="6"/>
      <c r="I91" s="6"/>
      <c r="J91" s="6"/>
      <c r="K91" s="6"/>
      <c r="L91" s="6"/>
      <c r="M91" s="6"/>
      <c r="N91" s="6"/>
      <c r="O91" s="6"/>
    </row>
    <row r="92" spans="2:15" x14ac:dyDescent="0.2">
      <c r="D92" s="6"/>
      <c r="E92" s="6"/>
      <c r="F92" s="6"/>
      <c r="G92" s="6"/>
      <c r="H92" s="6"/>
      <c r="I92" s="6"/>
      <c r="J92" s="6"/>
      <c r="K92" s="6"/>
      <c r="L92" s="6"/>
      <c r="M92" s="6"/>
      <c r="N92" s="6"/>
      <c r="O92" s="6"/>
    </row>
    <row r="93" spans="2:15" x14ac:dyDescent="0.2">
      <c r="D93" s="6"/>
      <c r="E93" s="6"/>
      <c r="F93" s="6"/>
      <c r="G93" s="6"/>
      <c r="H93" s="6"/>
      <c r="I93" s="6"/>
      <c r="J93" s="6"/>
      <c r="K93" s="6"/>
      <c r="L93" s="6"/>
      <c r="M93" s="6"/>
      <c r="N93" s="6"/>
      <c r="O93" s="6"/>
    </row>
    <row r="94" spans="2:15" x14ac:dyDescent="0.2">
      <c r="D94" s="6"/>
      <c r="E94" s="6"/>
      <c r="F94" s="6"/>
      <c r="G94" s="6"/>
      <c r="H94" s="6"/>
      <c r="I94" s="6"/>
      <c r="J94" s="6"/>
      <c r="K94" s="6"/>
      <c r="L94" s="6"/>
      <c r="M94" s="6"/>
      <c r="N94" s="6"/>
      <c r="O94" s="6"/>
    </row>
  </sheetData>
  <mergeCells count="29">
    <mergeCell ref="B46:O46"/>
    <mergeCell ref="B47:C47"/>
    <mergeCell ref="J47:K47"/>
    <mergeCell ref="M47:N47"/>
    <mergeCell ref="D47:E47"/>
    <mergeCell ref="F47:G47"/>
    <mergeCell ref="H47:I47"/>
    <mergeCell ref="N5:O5"/>
    <mergeCell ref="B12:O12"/>
    <mergeCell ref="B13:C13"/>
    <mergeCell ref="J13:K13"/>
    <mergeCell ref="M13:N13"/>
    <mergeCell ref="D13:E13"/>
    <mergeCell ref="F13:G13"/>
    <mergeCell ref="H13:I13"/>
    <mergeCell ref="F9:K9"/>
    <mergeCell ref="B29:O29"/>
    <mergeCell ref="B30:O30"/>
    <mergeCell ref="B31:C31"/>
    <mergeCell ref="J31:K31"/>
    <mergeCell ref="M31:N31"/>
    <mergeCell ref="D31:E31"/>
    <mergeCell ref="F31:G31"/>
    <mergeCell ref="H31:I31"/>
    <mergeCell ref="J59:M59"/>
    <mergeCell ref="C60:F60"/>
    <mergeCell ref="J60:M60"/>
    <mergeCell ref="J61:M61"/>
    <mergeCell ref="C61:F62"/>
  </mergeCells>
  <printOptions horizontalCentered="1"/>
  <pageMargins left="0" right="0" top="0.19685039370078741" bottom="0" header="0.31496062992125984" footer="0.31496062992125984"/>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5"/>
  <sheetViews>
    <sheetView workbookViewId="0"/>
  </sheetViews>
  <sheetFormatPr baseColWidth="10" defaultColWidth="10.7109375" defaultRowHeight="15" x14ac:dyDescent="0.25"/>
  <cols>
    <col min="2" max="2" width="31.7109375" customWidth="1"/>
    <col min="3" max="3" width="20.42578125" customWidth="1"/>
    <col min="4" max="4" width="16.42578125" bestFit="1" customWidth="1"/>
    <col min="5" max="5" width="11.7109375" customWidth="1"/>
    <col min="6" max="6" width="10.7109375" customWidth="1"/>
    <col min="7" max="7" width="9.7109375" customWidth="1"/>
    <col min="8" max="8" width="8.28515625" bestFit="1" customWidth="1"/>
    <col min="11" max="11" width="10.42578125" customWidth="1"/>
  </cols>
  <sheetData>
    <row r="2" spans="2:24" ht="15" customHeight="1" x14ac:dyDescent="0.25">
      <c r="B2" s="257" t="s">
        <v>58</v>
      </c>
      <c r="C2" s="258"/>
      <c r="D2" s="258"/>
      <c r="E2" s="258"/>
      <c r="F2" s="258"/>
      <c r="G2" s="258"/>
      <c r="H2" s="258"/>
      <c r="I2" s="258"/>
      <c r="J2" s="258"/>
      <c r="K2" s="258"/>
      <c r="L2" s="259"/>
    </row>
    <row r="3" spans="2:24" x14ac:dyDescent="0.25">
      <c r="B3" s="260"/>
      <c r="C3" s="261"/>
      <c r="D3" s="261"/>
      <c r="E3" s="261"/>
      <c r="F3" s="261"/>
      <c r="G3" s="261"/>
      <c r="H3" s="261"/>
      <c r="I3" s="261"/>
      <c r="J3" s="261"/>
      <c r="K3" s="261"/>
      <c r="L3" s="262"/>
    </row>
    <row r="4" spans="2:24" x14ac:dyDescent="0.25">
      <c r="B4" s="260"/>
      <c r="C4" s="261"/>
      <c r="D4" s="261"/>
      <c r="E4" s="261"/>
      <c r="F4" s="261"/>
      <c r="G4" s="261"/>
      <c r="H4" s="261"/>
      <c r="I4" s="261"/>
      <c r="J4" s="261"/>
      <c r="K4" s="261"/>
      <c r="L4" s="262"/>
    </row>
    <row r="5" spans="2:24" ht="15" customHeight="1" x14ac:dyDescent="0.25">
      <c r="B5" s="260"/>
      <c r="C5" s="261"/>
      <c r="D5" s="261"/>
      <c r="E5" s="261"/>
      <c r="F5" s="261"/>
      <c r="G5" s="261"/>
      <c r="H5" s="261"/>
      <c r="I5" s="261"/>
      <c r="J5" s="261"/>
      <c r="K5" s="261"/>
      <c r="L5" s="262"/>
    </row>
    <row r="6" spans="2:24" ht="15" customHeight="1" x14ac:dyDescent="0.25">
      <c r="B6" s="260"/>
      <c r="C6" s="261"/>
      <c r="D6" s="261"/>
      <c r="E6" s="261"/>
      <c r="F6" s="261"/>
      <c r="G6" s="261"/>
      <c r="H6" s="261"/>
      <c r="I6" s="261"/>
      <c r="J6" s="261"/>
      <c r="K6" s="261"/>
      <c r="L6" s="262"/>
    </row>
    <row r="7" spans="2:24" ht="15" customHeight="1" x14ac:dyDescent="0.25">
      <c r="B7" s="278" t="s">
        <v>82</v>
      </c>
      <c r="C7" s="279"/>
      <c r="D7" s="279"/>
      <c r="E7" s="279"/>
      <c r="F7" s="279"/>
      <c r="G7" s="279"/>
      <c r="H7" s="279"/>
      <c r="I7" s="279"/>
      <c r="J7" s="279"/>
      <c r="K7" s="279"/>
      <c r="L7" s="280"/>
    </row>
    <row r="8" spans="2:24" ht="26.25" customHeight="1" x14ac:dyDescent="0.25">
      <c r="B8" s="273" t="s">
        <v>59</v>
      </c>
      <c r="C8" s="274"/>
      <c r="D8" s="274"/>
      <c r="E8" s="274"/>
      <c r="F8" s="274"/>
      <c r="G8" s="274"/>
      <c r="H8" s="274"/>
      <c r="I8" s="274"/>
      <c r="J8" s="274"/>
      <c r="K8" s="274"/>
      <c r="L8" s="275"/>
      <c r="N8" s="132"/>
      <c r="O8" s="132"/>
      <c r="P8" s="132"/>
      <c r="Q8" s="132"/>
      <c r="R8" s="132"/>
      <c r="S8" s="132"/>
      <c r="T8" s="132"/>
      <c r="U8" s="132"/>
      <c r="V8" s="132"/>
      <c r="W8" s="132"/>
      <c r="X8" s="133"/>
    </row>
    <row r="9" spans="2:24" ht="33" customHeight="1" x14ac:dyDescent="0.25">
      <c r="B9" s="276" t="s">
        <v>60</v>
      </c>
      <c r="C9" s="276" t="s">
        <v>61</v>
      </c>
      <c r="D9" s="276" t="s">
        <v>62</v>
      </c>
      <c r="E9" s="276" t="s">
        <v>63</v>
      </c>
      <c r="F9" s="276" t="s">
        <v>64</v>
      </c>
      <c r="G9" s="266" t="s">
        <v>57</v>
      </c>
      <c r="H9" s="266"/>
      <c r="I9" s="266" t="s">
        <v>52</v>
      </c>
      <c r="J9" s="266"/>
      <c r="K9" s="266"/>
      <c r="L9" s="266"/>
    </row>
    <row r="10" spans="2:24" ht="30" customHeight="1" x14ac:dyDescent="0.25">
      <c r="B10" s="276"/>
      <c r="C10" s="276"/>
      <c r="D10" s="276"/>
      <c r="E10" s="276"/>
      <c r="F10" s="276"/>
      <c r="G10" s="276" t="s">
        <v>65</v>
      </c>
      <c r="H10" s="276" t="s">
        <v>66</v>
      </c>
      <c r="I10" s="276" t="s">
        <v>67</v>
      </c>
      <c r="J10" s="276" t="s">
        <v>68</v>
      </c>
      <c r="K10" s="276" t="s">
        <v>53</v>
      </c>
      <c r="L10" s="276"/>
    </row>
    <row r="11" spans="2:24" x14ac:dyDescent="0.25">
      <c r="B11" s="276"/>
      <c r="C11" s="276"/>
      <c r="D11" s="276"/>
      <c r="E11" s="276"/>
      <c r="F11" s="276"/>
      <c r="G11" s="276"/>
      <c r="H11" s="276"/>
      <c r="I11" s="276"/>
      <c r="J11" s="276"/>
      <c r="K11" s="276" t="s">
        <v>69</v>
      </c>
      <c r="L11" s="266" t="s">
        <v>70</v>
      </c>
    </row>
    <row r="12" spans="2:24" ht="22.15" customHeight="1" x14ac:dyDescent="0.25">
      <c r="B12" s="276"/>
      <c r="C12" s="276"/>
      <c r="D12" s="276"/>
      <c r="E12" s="276"/>
      <c r="F12" s="276"/>
      <c r="G12" s="266"/>
      <c r="H12" s="266"/>
      <c r="I12" s="276"/>
      <c r="J12" s="276"/>
      <c r="K12" s="276"/>
      <c r="L12" s="266"/>
    </row>
    <row r="13" spans="2:24" s="87" customFormat="1" ht="105" x14ac:dyDescent="0.25">
      <c r="B13" s="84" t="s">
        <v>91</v>
      </c>
      <c r="C13" s="84" t="s">
        <v>86</v>
      </c>
      <c r="D13" s="85" t="s">
        <v>87</v>
      </c>
      <c r="E13" s="85" t="s">
        <v>88</v>
      </c>
      <c r="F13" s="85" t="s">
        <v>89</v>
      </c>
      <c r="G13" s="86">
        <v>1</v>
      </c>
      <c r="H13" s="85"/>
      <c r="I13" s="86">
        <v>1</v>
      </c>
      <c r="J13" s="86">
        <v>1</v>
      </c>
      <c r="K13" s="86">
        <v>1</v>
      </c>
      <c r="L13" s="86">
        <v>1</v>
      </c>
    </row>
    <row r="14" spans="2:24" s="87" customFormat="1" ht="45" x14ac:dyDescent="0.25">
      <c r="B14" s="84" t="s">
        <v>94</v>
      </c>
      <c r="C14" s="84" t="s">
        <v>86</v>
      </c>
      <c r="D14" s="85" t="s">
        <v>87</v>
      </c>
      <c r="E14" s="85" t="s">
        <v>88</v>
      </c>
      <c r="F14" s="85" t="s">
        <v>89</v>
      </c>
      <c r="G14" s="86">
        <v>1</v>
      </c>
      <c r="H14" s="85"/>
      <c r="I14" s="86">
        <v>1</v>
      </c>
      <c r="J14" s="86">
        <v>1</v>
      </c>
      <c r="K14" s="86">
        <v>1</v>
      </c>
      <c r="L14" s="86">
        <v>1</v>
      </c>
    </row>
    <row r="15" spans="2:24" s="87" customFormat="1" x14ac:dyDescent="0.25">
      <c r="B15" s="84"/>
      <c r="C15" s="84"/>
      <c r="D15" s="85"/>
      <c r="E15" s="85"/>
      <c r="F15" s="85"/>
      <c r="G15" s="86"/>
      <c r="H15" s="85"/>
      <c r="I15" s="86"/>
      <c r="J15" s="86"/>
      <c r="K15" s="86"/>
      <c r="L15" s="86"/>
    </row>
    <row r="16" spans="2:24" s="87" customFormat="1" x14ac:dyDescent="0.25">
      <c r="B16" s="84"/>
      <c r="C16" s="84"/>
      <c r="D16" s="85"/>
      <c r="E16" s="85"/>
      <c r="F16" s="85"/>
      <c r="G16" s="86"/>
      <c r="H16" s="85"/>
      <c r="I16" s="86"/>
      <c r="J16" s="86"/>
      <c r="K16" s="86"/>
      <c r="L16" s="86"/>
    </row>
    <row r="17" spans="2:12" s="87" customFormat="1" x14ac:dyDescent="0.25">
      <c r="B17" s="84"/>
      <c r="C17" s="84"/>
      <c r="D17" s="85"/>
      <c r="E17" s="85"/>
      <c r="F17" s="85"/>
      <c r="G17" s="86"/>
      <c r="H17" s="85"/>
      <c r="I17" s="86"/>
      <c r="J17" s="86"/>
      <c r="K17" s="86"/>
      <c r="L17" s="86"/>
    </row>
    <row r="18" spans="2:12" s="87" customFormat="1" x14ac:dyDescent="0.25">
      <c r="B18" s="84"/>
      <c r="C18" s="84"/>
      <c r="D18" s="85"/>
      <c r="E18" s="85"/>
      <c r="F18" s="85"/>
      <c r="G18" s="86"/>
      <c r="H18" s="85"/>
      <c r="I18" s="86"/>
      <c r="J18" s="86"/>
      <c r="K18" s="86"/>
      <c r="L18" s="86"/>
    </row>
    <row r="19" spans="2:12" s="87" customFormat="1" x14ac:dyDescent="0.25">
      <c r="B19" s="84"/>
      <c r="C19" s="84"/>
      <c r="D19" s="85"/>
      <c r="E19" s="85"/>
      <c r="F19" s="85"/>
      <c r="G19" s="86"/>
      <c r="H19" s="85"/>
      <c r="I19" s="86"/>
      <c r="J19" s="86"/>
      <c r="K19" s="86"/>
      <c r="L19" s="86"/>
    </row>
    <row r="20" spans="2:12" s="87" customFormat="1" x14ac:dyDescent="0.25">
      <c r="B20" s="84"/>
      <c r="C20" s="84"/>
      <c r="D20" s="85"/>
      <c r="E20" s="85"/>
      <c r="F20" s="85"/>
      <c r="G20" s="86"/>
      <c r="H20" s="85"/>
      <c r="I20" s="86"/>
      <c r="J20" s="86"/>
      <c r="K20" s="86"/>
      <c r="L20" s="86"/>
    </row>
    <row r="21" spans="2:12" x14ac:dyDescent="0.25">
      <c r="B21" s="267"/>
      <c r="C21" s="268"/>
      <c r="D21" s="268"/>
      <c r="E21" s="268"/>
      <c r="F21" s="268"/>
      <c r="G21" s="268"/>
      <c r="H21" s="268"/>
      <c r="I21" s="268"/>
      <c r="J21" s="268"/>
      <c r="K21" s="268"/>
      <c r="L21" s="269"/>
    </row>
    <row r="22" spans="2:12" ht="15" customHeight="1" x14ac:dyDescent="0.25">
      <c r="B22" s="88"/>
      <c r="C22" s="270" t="s">
        <v>71</v>
      </c>
      <c r="D22" s="271"/>
      <c r="E22" s="271"/>
      <c r="F22" s="271"/>
      <c r="G22" s="271"/>
      <c r="H22" s="271"/>
      <c r="I22" s="271"/>
      <c r="J22" s="271"/>
      <c r="K22" s="271"/>
      <c r="L22" s="272"/>
    </row>
    <row r="23" spans="2:12" s="87" customFormat="1" ht="15" customHeight="1" x14ac:dyDescent="0.25">
      <c r="B23" s="84"/>
      <c r="C23" s="263"/>
      <c r="D23" s="264"/>
      <c r="E23" s="264"/>
      <c r="F23" s="264"/>
      <c r="G23" s="264"/>
      <c r="H23" s="264"/>
      <c r="I23" s="264"/>
      <c r="J23" s="264"/>
      <c r="K23" s="264"/>
      <c r="L23" s="265"/>
    </row>
    <row r="24" spans="2:12" s="87" customFormat="1" ht="15" customHeight="1" x14ac:dyDescent="0.25">
      <c r="B24" s="84"/>
      <c r="C24" s="263"/>
      <c r="D24" s="264"/>
      <c r="E24" s="264"/>
      <c r="F24" s="264"/>
      <c r="G24" s="264"/>
      <c r="H24" s="264"/>
      <c r="I24" s="264"/>
      <c r="J24" s="264"/>
      <c r="K24" s="264"/>
      <c r="L24" s="265"/>
    </row>
    <row r="25" spans="2:12" s="87" customFormat="1" ht="15" customHeight="1" x14ac:dyDescent="0.25">
      <c r="B25" s="84"/>
      <c r="C25" s="263"/>
      <c r="D25" s="264"/>
      <c r="E25" s="264"/>
      <c r="F25" s="264"/>
      <c r="G25" s="264"/>
      <c r="H25" s="264"/>
      <c r="I25" s="264"/>
      <c r="J25" s="264"/>
      <c r="K25" s="264"/>
      <c r="L25" s="265"/>
    </row>
    <row r="26" spans="2:12" s="87" customFormat="1" ht="15" customHeight="1" x14ac:dyDescent="0.25">
      <c r="B26" s="84"/>
      <c r="C26" s="263"/>
      <c r="D26" s="264"/>
      <c r="E26" s="264"/>
      <c r="F26" s="264"/>
      <c r="G26" s="264"/>
      <c r="H26" s="264"/>
      <c r="I26" s="264"/>
      <c r="J26" s="264"/>
      <c r="K26" s="264"/>
      <c r="L26" s="265"/>
    </row>
    <row r="27" spans="2:12" s="87" customFormat="1" ht="15" customHeight="1" x14ac:dyDescent="0.25">
      <c r="B27" s="84"/>
      <c r="C27" s="263"/>
      <c r="D27" s="264"/>
      <c r="E27" s="264"/>
      <c r="F27" s="264"/>
      <c r="G27" s="264"/>
      <c r="H27" s="264"/>
      <c r="I27" s="264"/>
      <c r="J27" s="264"/>
      <c r="K27" s="264"/>
      <c r="L27" s="265"/>
    </row>
    <row r="28" spans="2:12" s="87" customFormat="1" ht="15" customHeight="1" x14ac:dyDescent="0.25">
      <c r="B28" s="84"/>
      <c r="C28" s="263"/>
      <c r="D28" s="264"/>
      <c r="E28" s="264"/>
      <c r="F28" s="264"/>
      <c r="G28" s="264"/>
      <c r="H28" s="264"/>
      <c r="I28" s="264"/>
      <c r="J28" s="264"/>
      <c r="K28" s="264"/>
      <c r="L28" s="265"/>
    </row>
    <row r="29" spans="2:12" s="87" customFormat="1" ht="15" customHeight="1" x14ac:dyDescent="0.25">
      <c r="B29" s="84"/>
      <c r="C29" s="263"/>
      <c r="D29" s="264"/>
      <c r="E29" s="264"/>
      <c r="F29" s="264"/>
      <c r="G29" s="264"/>
      <c r="H29" s="264"/>
      <c r="I29" s="264"/>
      <c r="J29" s="264"/>
      <c r="K29" s="264"/>
      <c r="L29" s="265"/>
    </row>
    <row r="30" spans="2:12" s="87" customFormat="1" ht="15" customHeight="1" x14ac:dyDescent="0.25">
      <c r="B30" s="84"/>
      <c r="C30" s="263"/>
      <c r="D30" s="264"/>
      <c r="E30" s="264"/>
      <c r="F30" s="264"/>
      <c r="G30" s="264"/>
      <c r="H30" s="264"/>
      <c r="I30" s="264"/>
      <c r="J30" s="264"/>
      <c r="K30" s="264"/>
      <c r="L30" s="265"/>
    </row>
    <row r="31" spans="2:12" s="87" customFormat="1" x14ac:dyDescent="0.25">
      <c r="B31" s="84"/>
      <c r="C31" s="277"/>
      <c r="D31" s="277"/>
      <c r="E31" s="277"/>
      <c r="F31" s="277"/>
      <c r="G31" s="277"/>
      <c r="H31" s="277"/>
      <c r="I31" s="277"/>
      <c r="J31" s="277"/>
      <c r="K31" s="277"/>
      <c r="L31" s="277"/>
    </row>
    <row r="32" spans="2:12" s="87" customFormat="1" x14ac:dyDescent="0.25">
      <c r="B32" s="84"/>
      <c r="C32" s="277"/>
      <c r="D32" s="277"/>
      <c r="E32" s="277"/>
      <c r="F32" s="277"/>
      <c r="G32" s="277"/>
      <c r="H32" s="277"/>
      <c r="I32" s="277"/>
      <c r="J32" s="277"/>
      <c r="K32" s="277"/>
      <c r="L32" s="277"/>
    </row>
    <row r="33" spans="2:12" x14ac:dyDescent="0.25">
      <c r="B33" s="89"/>
      <c r="C33" s="89"/>
      <c r="D33" s="89"/>
      <c r="E33" s="89"/>
      <c r="F33" s="89"/>
      <c r="G33" s="89"/>
      <c r="H33" s="89"/>
      <c r="I33" s="89"/>
      <c r="J33" s="89"/>
      <c r="K33" s="89"/>
      <c r="L33" s="89"/>
    </row>
    <row r="34" spans="2:12" x14ac:dyDescent="0.25">
      <c r="B34" s="89"/>
      <c r="C34" s="89"/>
      <c r="D34" s="89"/>
      <c r="E34" s="89"/>
      <c r="F34" s="89"/>
      <c r="G34" s="89"/>
      <c r="H34" s="89"/>
      <c r="I34" s="89"/>
      <c r="J34" s="89"/>
      <c r="K34" s="89"/>
      <c r="L34" s="89"/>
    </row>
    <row r="35" spans="2:12" x14ac:dyDescent="0.25">
      <c r="B35" s="89"/>
      <c r="C35" s="89"/>
      <c r="D35" s="89"/>
      <c r="E35" s="89"/>
      <c r="F35" s="89"/>
      <c r="G35" s="89"/>
      <c r="H35" s="89"/>
      <c r="I35" s="89"/>
      <c r="J35" s="89"/>
      <c r="K35" s="89"/>
      <c r="L35" s="89"/>
    </row>
    <row r="36" spans="2:12" x14ac:dyDescent="0.25">
      <c r="B36" s="89"/>
      <c r="C36" s="89"/>
      <c r="D36" s="89"/>
      <c r="E36" s="89"/>
      <c r="F36" s="89"/>
      <c r="G36" s="89"/>
      <c r="H36" s="89"/>
      <c r="I36" s="254"/>
      <c r="J36" s="254"/>
      <c r="K36" s="254"/>
      <c r="L36" s="89"/>
    </row>
    <row r="37" spans="2:12" x14ac:dyDescent="0.25">
      <c r="B37" s="89"/>
      <c r="C37" s="255" t="s">
        <v>83</v>
      </c>
      <c r="D37" s="255"/>
      <c r="E37" s="255"/>
      <c r="F37" s="255"/>
      <c r="H37" s="89"/>
      <c r="I37" s="255" t="s">
        <v>81</v>
      </c>
      <c r="J37" s="255"/>
      <c r="K37" s="255"/>
      <c r="L37" s="255"/>
    </row>
    <row r="38" spans="2:12" x14ac:dyDescent="0.25">
      <c r="B38" s="89"/>
      <c r="C38" s="193" t="s">
        <v>84</v>
      </c>
      <c r="D38" s="193"/>
      <c r="E38" s="193"/>
      <c r="F38" s="193"/>
      <c r="H38" s="89"/>
      <c r="I38" s="192" t="s">
        <v>85</v>
      </c>
      <c r="J38" s="192"/>
      <c r="K38" s="192"/>
      <c r="L38" s="192"/>
    </row>
    <row r="39" spans="2:12" x14ac:dyDescent="0.25">
      <c r="B39" s="89"/>
      <c r="C39" s="193"/>
      <c r="D39" s="193"/>
      <c r="E39" s="193"/>
      <c r="F39" s="193"/>
      <c r="G39" s="89"/>
      <c r="H39" s="89"/>
      <c r="I39" s="89"/>
      <c r="J39" s="89"/>
      <c r="K39" s="89"/>
      <c r="L39" s="89"/>
    </row>
    <row r="40" spans="2:12" x14ac:dyDescent="0.25">
      <c r="B40" s="89"/>
      <c r="C40" s="89"/>
      <c r="D40" s="89"/>
      <c r="E40" s="89"/>
      <c r="F40" s="89"/>
      <c r="G40" s="89"/>
      <c r="H40" s="89"/>
      <c r="I40" s="89"/>
      <c r="J40" s="89"/>
      <c r="K40" s="89"/>
      <c r="L40" s="89"/>
    </row>
    <row r="41" spans="2:12" x14ac:dyDescent="0.25">
      <c r="B41" s="89"/>
      <c r="C41" s="89"/>
      <c r="D41" s="89"/>
      <c r="E41" s="89"/>
      <c r="F41" s="89"/>
      <c r="G41" s="89"/>
      <c r="H41" s="89"/>
      <c r="I41" s="89"/>
      <c r="J41" s="89"/>
      <c r="K41" s="89"/>
      <c r="L41" s="89"/>
    </row>
    <row r="42" spans="2:12" x14ac:dyDescent="0.25">
      <c r="B42" s="89"/>
      <c r="C42" s="89"/>
      <c r="D42" s="89"/>
      <c r="E42" s="89"/>
      <c r="F42" s="89"/>
      <c r="G42" s="89"/>
      <c r="H42" s="89"/>
      <c r="I42" s="89"/>
      <c r="J42" s="89"/>
      <c r="K42" s="89"/>
      <c r="L42" s="89"/>
    </row>
    <row r="43" spans="2:12" x14ac:dyDescent="0.25">
      <c r="B43" s="89"/>
      <c r="C43" s="89"/>
      <c r="D43" s="89"/>
      <c r="E43" s="89"/>
      <c r="F43" s="89"/>
      <c r="G43" s="89"/>
      <c r="H43" s="89"/>
      <c r="I43" s="89"/>
      <c r="J43" s="89"/>
      <c r="K43" s="89"/>
      <c r="L43" s="89"/>
    </row>
    <row r="44" spans="2:12" x14ac:dyDescent="0.25">
      <c r="B44" s="89"/>
      <c r="C44" s="89"/>
      <c r="D44" s="89"/>
      <c r="E44" s="89"/>
      <c r="F44" s="89"/>
      <c r="G44" s="89"/>
      <c r="H44" s="89"/>
      <c r="I44" s="89"/>
      <c r="J44" s="89"/>
      <c r="K44" s="89"/>
      <c r="L44" s="89"/>
    </row>
    <row r="45" spans="2:12" x14ac:dyDescent="0.25">
      <c r="B45" s="89"/>
      <c r="C45" s="89"/>
      <c r="D45" s="89"/>
      <c r="E45" s="89"/>
      <c r="F45" s="89"/>
      <c r="G45" s="89"/>
      <c r="H45" s="89"/>
      <c r="I45" s="89"/>
      <c r="J45" s="89"/>
      <c r="K45" s="89"/>
      <c r="L45" s="89"/>
    </row>
  </sheetData>
  <mergeCells count="35">
    <mergeCell ref="C32:L32"/>
    <mergeCell ref="I36:K36"/>
    <mergeCell ref="C37:F37"/>
    <mergeCell ref="I37:L37"/>
    <mergeCell ref="C38:F39"/>
    <mergeCell ref="I38:L38"/>
    <mergeCell ref="C27:L27"/>
    <mergeCell ref="C28:L28"/>
    <mergeCell ref="C29:L29"/>
    <mergeCell ref="C30:L30"/>
    <mergeCell ref="C31:L31"/>
    <mergeCell ref="C26:L26"/>
    <mergeCell ref="I10:I12"/>
    <mergeCell ref="J10:J12"/>
    <mergeCell ref="K10:L10"/>
    <mergeCell ref="K11:K12"/>
    <mergeCell ref="L11:L12"/>
    <mergeCell ref="G12:H12"/>
    <mergeCell ref="B21:L21"/>
    <mergeCell ref="C22:L22"/>
    <mergeCell ref="C23:L23"/>
    <mergeCell ref="C24:L24"/>
    <mergeCell ref="C25:L25"/>
    <mergeCell ref="B2:L6"/>
    <mergeCell ref="B8:L8"/>
    <mergeCell ref="B9:B12"/>
    <mergeCell ref="C9:C12"/>
    <mergeCell ref="D9:D12"/>
    <mergeCell ref="E9:E12"/>
    <mergeCell ref="F9:F12"/>
    <mergeCell ref="B7:L7"/>
    <mergeCell ref="G9:H9"/>
    <mergeCell ref="I9:L9"/>
    <mergeCell ref="G10:G11"/>
    <mergeCell ref="H10:H11"/>
  </mergeCells>
  <printOptions horizontalCentered="1"/>
  <pageMargins left="0.31496062992125984" right="0.31496062992125984" top="0.74803149606299213" bottom="0.15748031496062992" header="0.31496062992125984" footer="0.31496062992125984"/>
  <pageSetup scale="70"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45"/>
  <sheetViews>
    <sheetView workbookViewId="0"/>
  </sheetViews>
  <sheetFormatPr baseColWidth="10" defaultColWidth="10.7109375" defaultRowHeight="15" x14ac:dyDescent="0.25"/>
  <cols>
    <col min="2" max="2" width="31.7109375" customWidth="1"/>
    <col min="3" max="3" width="20.42578125" customWidth="1"/>
    <col min="4" max="4" width="16.42578125" bestFit="1" customWidth="1"/>
    <col min="5" max="5" width="11.7109375" customWidth="1"/>
    <col min="6" max="6" width="10.7109375" customWidth="1"/>
    <col min="7" max="7" width="9.7109375" customWidth="1"/>
    <col min="8" max="8" width="9" customWidth="1"/>
    <col min="9" max="9" width="14.42578125" customWidth="1"/>
    <col min="11" max="11" width="10.42578125" customWidth="1"/>
    <col min="12" max="12" width="11.28515625" customWidth="1"/>
  </cols>
  <sheetData>
    <row r="2" spans="2:14" ht="15" customHeight="1" x14ac:dyDescent="0.25">
      <c r="B2" s="257" t="s">
        <v>58</v>
      </c>
      <c r="C2" s="258"/>
      <c r="D2" s="258"/>
      <c r="E2" s="258"/>
      <c r="F2" s="258"/>
      <c r="G2" s="258"/>
      <c r="H2" s="258"/>
      <c r="I2" s="258"/>
      <c r="J2" s="258"/>
      <c r="K2" s="258"/>
      <c r="L2" s="259"/>
    </row>
    <row r="3" spans="2:14" x14ac:dyDescent="0.25">
      <c r="B3" s="260"/>
      <c r="C3" s="261"/>
      <c r="D3" s="261"/>
      <c r="E3" s="261"/>
      <c r="F3" s="261"/>
      <c r="G3" s="261"/>
      <c r="H3" s="261"/>
      <c r="I3" s="261"/>
      <c r="J3" s="261"/>
      <c r="K3" s="261"/>
      <c r="L3" s="262"/>
    </row>
    <row r="4" spans="2:14" x14ac:dyDescent="0.25">
      <c r="B4" s="260"/>
      <c r="C4" s="261"/>
      <c r="D4" s="261"/>
      <c r="E4" s="261"/>
      <c r="F4" s="261"/>
      <c r="G4" s="261"/>
      <c r="H4" s="261"/>
      <c r="I4" s="261"/>
      <c r="J4" s="261"/>
      <c r="K4" s="261"/>
      <c r="L4" s="262"/>
    </row>
    <row r="5" spans="2:14" ht="15" customHeight="1" x14ac:dyDescent="0.25">
      <c r="B5" s="260"/>
      <c r="C5" s="261"/>
      <c r="D5" s="261"/>
      <c r="E5" s="261"/>
      <c r="F5" s="261"/>
      <c r="G5" s="261"/>
      <c r="H5" s="261"/>
      <c r="I5" s="261"/>
      <c r="J5" s="261"/>
      <c r="K5" s="261"/>
      <c r="L5" s="262"/>
    </row>
    <row r="6" spans="2:14" ht="24.6" customHeight="1" x14ac:dyDescent="0.25">
      <c r="B6" s="260"/>
      <c r="C6" s="261"/>
      <c r="D6" s="261"/>
      <c r="E6" s="261"/>
      <c r="F6" s="261"/>
      <c r="G6" s="261"/>
      <c r="H6" s="261"/>
      <c r="I6" s="261"/>
      <c r="J6" s="261"/>
      <c r="K6" s="261"/>
      <c r="L6" s="262"/>
    </row>
    <row r="7" spans="2:14" ht="24.6" customHeight="1" x14ac:dyDescent="0.25">
      <c r="B7" s="278" t="s">
        <v>82</v>
      </c>
      <c r="C7" s="279"/>
      <c r="D7" s="279"/>
      <c r="E7" s="279"/>
      <c r="F7" s="279"/>
      <c r="G7" s="279"/>
      <c r="H7" s="279"/>
      <c r="I7" s="279"/>
      <c r="J7" s="279"/>
      <c r="K7" s="279"/>
      <c r="L7" s="280"/>
    </row>
    <row r="8" spans="2:14" ht="33" customHeight="1" x14ac:dyDescent="0.25">
      <c r="B8" s="273" t="s">
        <v>59</v>
      </c>
      <c r="C8" s="274"/>
      <c r="D8" s="274"/>
      <c r="E8" s="274"/>
      <c r="F8" s="274"/>
      <c r="G8" s="274"/>
      <c r="H8" s="274"/>
      <c r="I8" s="274"/>
      <c r="J8" s="274"/>
      <c r="K8" s="274"/>
      <c r="L8" s="275"/>
      <c r="N8" s="132"/>
    </row>
    <row r="9" spans="2:14" ht="33" customHeight="1" x14ac:dyDescent="0.25">
      <c r="B9" s="276" t="s">
        <v>60</v>
      </c>
      <c r="C9" s="276" t="s">
        <v>61</v>
      </c>
      <c r="D9" s="276" t="s">
        <v>62</v>
      </c>
      <c r="E9" s="276" t="s">
        <v>63</v>
      </c>
      <c r="F9" s="276" t="s">
        <v>64</v>
      </c>
      <c r="G9" s="266">
        <v>2018</v>
      </c>
      <c r="H9" s="266"/>
      <c r="I9" s="266" t="s">
        <v>52</v>
      </c>
      <c r="J9" s="266"/>
      <c r="K9" s="266"/>
      <c r="L9" s="266"/>
    </row>
    <row r="10" spans="2:14" ht="30" customHeight="1" x14ac:dyDescent="0.25">
      <c r="B10" s="276"/>
      <c r="C10" s="276"/>
      <c r="D10" s="276"/>
      <c r="E10" s="276"/>
      <c r="F10" s="276"/>
      <c r="G10" s="276" t="s">
        <v>65</v>
      </c>
      <c r="H10" s="276" t="s">
        <v>66</v>
      </c>
      <c r="I10" s="276" t="s">
        <v>73</v>
      </c>
      <c r="J10" s="276" t="s">
        <v>74</v>
      </c>
      <c r="K10" s="276" t="s">
        <v>53</v>
      </c>
      <c r="L10" s="276"/>
    </row>
    <row r="11" spans="2:14" x14ac:dyDescent="0.25">
      <c r="B11" s="276"/>
      <c r="C11" s="276"/>
      <c r="D11" s="276"/>
      <c r="E11" s="276"/>
      <c r="F11" s="276"/>
      <c r="G11" s="276"/>
      <c r="H11" s="276"/>
      <c r="I11" s="276"/>
      <c r="J11" s="276"/>
      <c r="K11" s="276" t="s">
        <v>69</v>
      </c>
      <c r="L11" s="266" t="s">
        <v>70</v>
      </c>
    </row>
    <row r="12" spans="2:14" ht="22.15" customHeight="1" x14ac:dyDescent="0.25">
      <c r="B12" s="276"/>
      <c r="C12" s="276"/>
      <c r="D12" s="276"/>
      <c r="E12" s="276"/>
      <c r="F12" s="276"/>
      <c r="G12" s="266"/>
      <c r="H12" s="266"/>
      <c r="I12" s="276"/>
      <c r="J12" s="276"/>
      <c r="K12" s="276"/>
      <c r="L12" s="266"/>
    </row>
    <row r="13" spans="2:14" s="87" customFormat="1" ht="105" x14ac:dyDescent="0.25">
      <c r="B13" s="84" t="s">
        <v>91</v>
      </c>
      <c r="C13" s="84" t="s">
        <v>86</v>
      </c>
      <c r="D13" s="85" t="s">
        <v>87</v>
      </c>
      <c r="E13" s="85" t="s">
        <v>88</v>
      </c>
      <c r="F13" s="85" t="s">
        <v>89</v>
      </c>
      <c r="G13" s="86">
        <v>1</v>
      </c>
      <c r="H13" s="85"/>
      <c r="I13" s="86">
        <v>1</v>
      </c>
      <c r="J13" s="86">
        <v>1</v>
      </c>
      <c r="K13" s="86">
        <v>1</v>
      </c>
      <c r="L13" s="86">
        <v>1</v>
      </c>
    </row>
    <row r="14" spans="2:14" s="87" customFormat="1" ht="45" x14ac:dyDescent="0.25">
      <c r="B14" s="84" t="s">
        <v>94</v>
      </c>
      <c r="C14" s="84" t="s">
        <v>86</v>
      </c>
      <c r="D14" s="85" t="s">
        <v>87</v>
      </c>
      <c r="E14" s="85" t="s">
        <v>88</v>
      </c>
      <c r="F14" s="85" t="s">
        <v>89</v>
      </c>
      <c r="G14" s="86">
        <v>1</v>
      </c>
      <c r="H14" s="85"/>
      <c r="I14" s="86">
        <v>1</v>
      </c>
      <c r="J14" s="86">
        <v>1</v>
      </c>
      <c r="K14" s="86">
        <v>1</v>
      </c>
      <c r="L14" s="86">
        <v>1</v>
      </c>
    </row>
    <row r="15" spans="2:14" s="87" customFormat="1" x14ac:dyDescent="0.25">
      <c r="B15" s="84"/>
      <c r="C15" s="84"/>
      <c r="D15" s="85"/>
      <c r="E15" s="85"/>
      <c r="F15" s="85"/>
      <c r="G15" s="86"/>
      <c r="H15" s="85"/>
      <c r="I15" s="86"/>
      <c r="J15" s="86"/>
      <c r="K15" s="86"/>
      <c r="L15" s="86"/>
    </row>
    <row r="16" spans="2:14" s="87" customFormat="1" x14ac:dyDescent="0.25">
      <c r="B16" s="84"/>
      <c r="C16" s="84"/>
      <c r="D16" s="85"/>
      <c r="E16" s="85"/>
      <c r="F16" s="85"/>
      <c r="G16" s="86"/>
      <c r="H16" s="85"/>
      <c r="I16" s="86"/>
      <c r="J16" s="86"/>
      <c r="K16" s="86"/>
      <c r="L16" s="86"/>
    </row>
    <row r="17" spans="2:12" s="87" customFormat="1" x14ac:dyDescent="0.25">
      <c r="B17" s="84"/>
      <c r="C17" s="84"/>
      <c r="D17" s="85"/>
      <c r="E17" s="85"/>
      <c r="F17" s="85"/>
      <c r="G17" s="86"/>
      <c r="H17" s="85"/>
      <c r="I17" s="86"/>
      <c r="J17" s="86"/>
      <c r="K17" s="86"/>
      <c r="L17" s="86"/>
    </row>
    <row r="18" spans="2:12" s="87" customFormat="1" x14ac:dyDescent="0.25">
      <c r="B18" s="84"/>
      <c r="C18" s="84"/>
      <c r="D18" s="85"/>
      <c r="E18" s="85"/>
      <c r="F18" s="85"/>
      <c r="G18" s="86"/>
      <c r="H18" s="85"/>
      <c r="I18" s="86"/>
      <c r="J18" s="86"/>
      <c r="K18" s="86"/>
      <c r="L18" s="86"/>
    </row>
    <row r="19" spans="2:12" s="87" customFormat="1" x14ac:dyDescent="0.25">
      <c r="B19" s="84"/>
      <c r="C19" s="84"/>
      <c r="D19" s="85"/>
      <c r="E19" s="85"/>
      <c r="F19" s="85"/>
      <c r="G19" s="86"/>
      <c r="H19" s="85"/>
      <c r="I19" s="86"/>
      <c r="J19" s="86"/>
      <c r="K19" s="86"/>
      <c r="L19" s="86"/>
    </row>
    <row r="20" spans="2:12" s="87" customFormat="1" x14ac:dyDescent="0.25">
      <c r="B20" s="84"/>
      <c r="C20" s="84"/>
      <c r="D20" s="85"/>
      <c r="E20" s="85"/>
      <c r="F20" s="85"/>
      <c r="G20" s="86"/>
      <c r="H20" s="85"/>
      <c r="I20" s="86"/>
      <c r="J20" s="86"/>
      <c r="K20" s="86"/>
      <c r="L20" s="86"/>
    </row>
    <row r="21" spans="2:12" x14ac:dyDescent="0.25">
      <c r="B21" s="267"/>
      <c r="C21" s="268"/>
      <c r="D21" s="268"/>
      <c r="E21" s="268"/>
      <c r="F21" s="268"/>
      <c r="G21" s="268"/>
      <c r="H21" s="268"/>
      <c r="I21" s="268"/>
      <c r="J21" s="268"/>
      <c r="K21" s="268"/>
      <c r="L21" s="269"/>
    </row>
    <row r="22" spans="2:12" ht="15" customHeight="1" x14ac:dyDescent="0.25">
      <c r="B22" s="88"/>
      <c r="C22" s="270" t="s">
        <v>71</v>
      </c>
      <c r="D22" s="271"/>
      <c r="E22" s="271"/>
      <c r="F22" s="271"/>
      <c r="G22" s="271"/>
      <c r="H22" s="271"/>
      <c r="I22" s="271"/>
      <c r="J22" s="271"/>
      <c r="K22" s="271"/>
      <c r="L22" s="272"/>
    </row>
    <row r="23" spans="2:12" s="87" customFormat="1" ht="15" customHeight="1" x14ac:dyDescent="0.25">
      <c r="B23" s="84"/>
      <c r="C23" s="263"/>
      <c r="D23" s="264"/>
      <c r="E23" s="264"/>
      <c r="F23" s="264"/>
      <c r="G23" s="264"/>
      <c r="H23" s="264"/>
      <c r="I23" s="264"/>
      <c r="J23" s="264"/>
      <c r="K23" s="264"/>
      <c r="L23" s="265"/>
    </row>
    <row r="24" spans="2:12" s="87" customFormat="1" ht="15" customHeight="1" x14ac:dyDescent="0.25">
      <c r="B24" s="84"/>
      <c r="C24" s="263"/>
      <c r="D24" s="264"/>
      <c r="E24" s="264"/>
      <c r="F24" s="264"/>
      <c r="G24" s="264"/>
      <c r="H24" s="264"/>
      <c r="I24" s="264"/>
      <c r="J24" s="264"/>
      <c r="K24" s="264"/>
      <c r="L24" s="265"/>
    </row>
    <row r="25" spans="2:12" s="87" customFormat="1" ht="15" customHeight="1" x14ac:dyDescent="0.25">
      <c r="B25" s="84"/>
      <c r="C25" s="263"/>
      <c r="D25" s="264"/>
      <c r="E25" s="264"/>
      <c r="F25" s="264"/>
      <c r="G25" s="264"/>
      <c r="H25" s="264"/>
      <c r="I25" s="264"/>
      <c r="J25" s="264"/>
      <c r="K25" s="264"/>
      <c r="L25" s="265"/>
    </row>
    <row r="26" spans="2:12" s="87" customFormat="1" ht="15" customHeight="1" x14ac:dyDescent="0.25">
      <c r="B26" s="84"/>
      <c r="C26" s="263"/>
      <c r="D26" s="264"/>
      <c r="E26" s="264"/>
      <c r="F26" s="264"/>
      <c r="G26" s="264"/>
      <c r="H26" s="264"/>
      <c r="I26" s="264"/>
      <c r="J26" s="264"/>
      <c r="K26" s="264"/>
      <c r="L26" s="265"/>
    </row>
    <row r="27" spans="2:12" s="87" customFormat="1" ht="15" customHeight="1" x14ac:dyDescent="0.25">
      <c r="B27" s="84"/>
      <c r="C27" s="263"/>
      <c r="D27" s="264"/>
      <c r="E27" s="264"/>
      <c r="F27" s="264"/>
      <c r="G27" s="264"/>
      <c r="H27" s="264"/>
      <c r="I27" s="264"/>
      <c r="J27" s="264"/>
      <c r="K27" s="264"/>
      <c r="L27" s="265"/>
    </row>
    <row r="28" spans="2:12" s="87" customFormat="1" ht="15" customHeight="1" x14ac:dyDescent="0.25">
      <c r="B28" s="84"/>
      <c r="C28" s="263"/>
      <c r="D28" s="264"/>
      <c r="E28" s="264"/>
      <c r="F28" s="264"/>
      <c r="G28" s="264"/>
      <c r="H28" s="264"/>
      <c r="I28" s="264"/>
      <c r="J28" s="264"/>
      <c r="K28" s="264"/>
      <c r="L28" s="265"/>
    </row>
    <row r="29" spans="2:12" s="87" customFormat="1" ht="15" customHeight="1" x14ac:dyDescent="0.25">
      <c r="B29" s="84"/>
      <c r="C29" s="263"/>
      <c r="D29" s="264"/>
      <c r="E29" s="264"/>
      <c r="F29" s="264"/>
      <c r="G29" s="264"/>
      <c r="H29" s="264"/>
      <c r="I29" s="264"/>
      <c r="J29" s="264"/>
      <c r="K29" s="264"/>
      <c r="L29" s="265"/>
    </row>
    <row r="30" spans="2:12" s="87" customFormat="1" ht="15" customHeight="1" x14ac:dyDescent="0.25">
      <c r="B30" s="84"/>
      <c r="C30" s="263"/>
      <c r="D30" s="264"/>
      <c r="E30" s="264"/>
      <c r="F30" s="264"/>
      <c r="G30" s="264"/>
      <c r="H30" s="264"/>
      <c r="I30" s="264"/>
      <c r="J30" s="264"/>
      <c r="K30" s="264"/>
      <c r="L30" s="265"/>
    </row>
    <row r="31" spans="2:12" s="87" customFormat="1" x14ac:dyDescent="0.25">
      <c r="B31" s="84"/>
      <c r="C31" s="277"/>
      <c r="D31" s="277"/>
      <c r="E31" s="277"/>
      <c r="F31" s="277"/>
      <c r="G31" s="277"/>
      <c r="H31" s="277"/>
      <c r="I31" s="277"/>
      <c r="J31" s="277"/>
      <c r="K31" s="277"/>
      <c r="L31" s="277"/>
    </row>
    <row r="32" spans="2:12" s="87" customFormat="1" x14ac:dyDescent="0.25">
      <c r="B32" s="84"/>
      <c r="C32" s="277"/>
      <c r="D32" s="277"/>
      <c r="E32" s="277"/>
      <c r="F32" s="277"/>
      <c r="G32" s="277"/>
      <c r="H32" s="277"/>
      <c r="I32" s="277"/>
      <c r="J32" s="277"/>
      <c r="K32" s="277"/>
      <c r="L32" s="277"/>
    </row>
    <row r="33" spans="2:12" x14ac:dyDescent="0.25">
      <c r="B33" s="89"/>
      <c r="C33" s="89"/>
      <c r="D33" s="89"/>
      <c r="E33" s="89"/>
      <c r="F33" s="89"/>
      <c r="G33" s="89"/>
      <c r="H33" s="89"/>
      <c r="I33" s="89"/>
      <c r="J33" s="89"/>
      <c r="K33" s="89"/>
      <c r="L33" s="89"/>
    </row>
    <row r="34" spans="2:12" x14ac:dyDescent="0.25">
      <c r="B34" s="89"/>
      <c r="C34" s="89"/>
      <c r="D34" s="89"/>
      <c r="E34" s="89"/>
      <c r="F34" s="89"/>
      <c r="G34" s="89"/>
      <c r="H34" s="89"/>
      <c r="I34" s="89"/>
      <c r="J34" s="89"/>
      <c r="K34" s="89"/>
      <c r="L34" s="89"/>
    </row>
    <row r="35" spans="2:12" x14ac:dyDescent="0.25">
      <c r="B35" s="89"/>
      <c r="C35" s="89"/>
      <c r="D35" s="89"/>
      <c r="E35" s="89"/>
      <c r="F35" s="89"/>
      <c r="G35" s="89"/>
      <c r="H35" s="89"/>
      <c r="I35" s="89"/>
      <c r="J35" s="89"/>
      <c r="K35" s="89"/>
      <c r="L35" s="89"/>
    </row>
    <row r="36" spans="2:12" x14ac:dyDescent="0.25">
      <c r="B36" s="89"/>
      <c r="C36" s="89"/>
      <c r="D36" s="89"/>
      <c r="E36" s="89"/>
      <c r="F36" s="89"/>
      <c r="G36" s="89"/>
      <c r="H36" s="89"/>
      <c r="I36" s="254"/>
      <c r="J36" s="254"/>
      <c r="K36" s="254"/>
      <c r="L36" s="89"/>
    </row>
    <row r="37" spans="2:12" x14ac:dyDescent="0.25">
      <c r="B37" s="89"/>
      <c r="C37" s="255" t="s">
        <v>83</v>
      </c>
      <c r="D37" s="255"/>
      <c r="E37" s="255"/>
      <c r="F37" s="255"/>
      <c r="H37" s="89"/>
      <c r="I37" s="255" t="s">
        <v>81</v>
      </c>
      <c r="J37" s="255"/>
      <c r="K37" s="255"/>
      <c r="L37" s="255"/>
    </row>
    <row r="38" spans="2:12" x14ac:dyDescent="0.25">
      <c r="B38" s="89"/>
      <c r="C38" s="193" t="s">
        <v>84</v>
      </c>
      <c r="D38" s="193"/>
      <c r="E38" s="193"/>
      <c r="F38" s="193"/>
      <c r="H38" s="89"/>
      <c r="I38" s="192" t="s">
        <v>85</v>
      </c>
      <c r="J38" s="192"/>
      <c r="K38" s="192"/>
      <c r="L38" s="192"/>
    </row>
    <row r="39" spans="2:12" x14ac:dyDescent="0.25">
      <c r="B39" s="89"/>
      <c r="C39" s="193"/>
      <c r="D39" s="193"/>
      <c r="E39" s="193"/>
      <c r="F39" s="193"/>
      <c r="G39" s="89"/>
      <c r="H39" s="89"/>
      <c r="I39" s="89"/>
      <c r="J39" s="89"/>
      <c r="K39" s="89"/>
      <c r="L39" s="89"/>
    </row>
    <row r="40" spans="2:12" x14ac:dyDescent="0.25">
      <c r="B40" s="89"/>
      <c r="C40" s="89"/>
      <c r="D40" s="89"/>
      <c r="E40" s="89"/>
      <c r="F40" s="89"/>
      <c r="G40" s="89"/>
      <c r="H40" s="89"/>
      <c r="I40" s="89"/>
      <c r="J40" s="89"/>
      <c r="K40" s="89"/>
      <c r="L40" s="89"/>
    </row>
    <row r="41" spans="2:12" x14ac:dyDescent="0.25">
      <c r="B41" s="89"/>
      <c r="C41" s="89"/>
      <c r="D41" s="89"/>
      <c r="E41" s="89"/>
      <c r="F41" s="89"/>
      <c r="G41" s="89"/>
      <c r="H41" s="89"/>
      <c r="I41" s="89"/>
      <c r="J41" s="89"/>
      <c r="K41" s="89"/>
      <c r="L41" s="89"/>
    </row>
    <row r="42" spans="2:12" x14ac:dyDescent="0.25">
      <c r="B42" s="89"/>
      <c r="C42" s="89"/>
      <c r="D42" s="89"/>
      <c r="E42" s="89"/>
      <c r="F42" s="89"/>
      <c r="G42" s="89"/>
      <c r="H42" s="89"/>
      <c r="I42" s="89"/>
      <c r="J42" s="89"/>
      <c r="K42" s="89"/>
      <c r="L42" s="89"/>
    </row>
    <row r="43" spans="2:12" x14ac:dyDescent="0.25">
      <c r="B43" s="89"/>
      <c r="C43" s="89"/>
      <c r="D43" s="89"/>
      <c r="E43" s="89"/>
      <c r="F43" s="89"/>
      <c r="G43" s="89"/>
      <c r="H43" s="89"/>
      <c r="I43" s="89"/>
      <c r="J43" s="89"/>
      <c r="K43" s="89"/>
      <c r="L43" s="89"/>
    </row>
    <row r="44" spans="2:12" x14ac:dyDescent="0.25">
      <c r="B44" s="89"/>
      <c r="C44" s="89"/>
      <c r="D44" s="89"/>
      <c r="E44" s="89"/>
      <c r="F44" s="89"/>
      <c r="G44" s="89"/>
      <c r="H44" s="89"/>
      <c r="I44" s="89"/>
      <c r="J44" s="89"/>
      <c r="K44" s="89"/>
      <c r="L44" s="89"/>
    </row>
    <row r="45" spans="2:12" x14ac:dyDescent="0.25">
      <c r="B45" s="89"/>
      <c r="C45" s="89"/>
      <c r="D45" s="89"/>
      <c r="E45" s="89"/>
      <c r="F45" s="89"/>
      <c r="G45" s="89"/>
      <c r="H45" s="89"/>
      <c r="I45" s="89"/>
      <c r="J45" s="89"/>
      <c r="K45" s="89"/>
      <c r="L45" s="89"/>
    </row>
  </sheetData>
  <mergeCells count="35">
    <mergeCell ref="B2:L6"/>
    <mergeCell ref="B8:L8"/>
    <mergeCell ref="B9:B12"/>
    <mergeCell ref="C9:C12"/>
    <mergeCell ref="D9:D12"/>
    <mergeCell ref="E9:E12"/>
    <mergeCell ref="F9:F12"/>
    <mergeCell ref="G9:H9"/>
    <mergeCell ref="I9:L9"/>
    <mergeCell ref="G10:G11"/>
    <mergeCell ref="H10:H11"/>
    <mergeCell ref="I10:I12"/>
    <mergeCell ref="B7:L7"/>
    <mergeCell ref="C37:F37"/>
    <mergeCell ref="I37:L37"/>
    <mergeCell ref="C38:F39"/>
    <mergeCell ref="I38:L38"/>
    <mergeCell ref="C29:L29"/>
    <mergeCell ref="C30:L30"/>
    <mergeCell ref="C31:L31"/>
    <mergeCell ref="C32:L32"/>
    <mergeCell ref="I36:K36"/>
    <mergeCell ref="C25:L25"/>
    <mergeCell ref="C26:L26"/>
    <mergeCell ref="C27:L27"/>
    <mergeCell ref="C28:L28"/>
    <mergeCell ref="G12:H12"/>
    <mergeCell ref="B21:L21"/>
    <mergeCell ref="C22:L22"/>
    <mergeCell ref="C23:L23"/>
    <mergeCell ref="C24:L24"/>
    <mergeCell ref="J10:J12"/>
    <mergeCell ref="K10:L10"/>
    <mergeCell ref="K11:K12"/>
    <mergeCell ref="L11:L12"/>
  </mergeCells>
  <pageMargins left="0.70866141732283472" right="0.70866141732283472" top="0.74803149606299213" bottom="0.74803149606299213" header="0.31496062992125984" footer="0.31496062992125984"/>
  <pageSetup scale="6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95"/>
  <sheetViews>
    <sheetView workbookViewId="0"/>
  </sheetViews>
  <sheetFormatPr baseColWidth="10" defaultColWidth="11.42578125" defaultRowHeight="15" x14ac:dyDescent="0.2"/>
  <cols>
    <col min="1" max="2" width="11.42578125" style="1"/>
    <col min="3" max="3" width="37.28515625" style="1" customWidth="1"/>
    <col min="4" max="4" width="13.42578125" style="1" customWidth="1"/>
    <col min="5" max="5" width="18.28515625" style="1" customWidth="1"/>
    <col min="6" max="6" width="12.42578125" style="1" customWidth="1"/>
    <col min="7" max="7" width="18.28515625" style="1" customWidth="1"/>
    <col min="8" max="8" width="12.7109375" style="1" customWidth="1"/>
    <col min="9" max="9" width="19" style="1" customWidth="1"/>
    <col min="10" max="10" width="14" style="1" customWidth="1"/>
    <col min="11" max="11" width="17.7109375" style="1" customWidth="1"/>
    <col min="12" max="12" width="13.28515625" style="1" customWidth="1"/>
    <col min="13" max="13" width="14.28515625" style="1" customWidth="1"/>
    <col min="14" max="14" width="18.28515625" style="1" customWidth="1"/>
    <col min="15" max="15" width="12" style="1" customWidth="1"/>
    <col min="16" max="16" width="13.7109375" style="1" bestFit="1" customWidth="1"/>
    <col min="17" max="17" width="18.28515625" style="1" bestFit="1" customWidth="1"/>
    <col min="18" max="16384" width="11.42578125" style="1"/>
  </cols>
  <sheetData>
    <row r="2" spans="1:18" ht="27" x14ac:dyDescent="0.35">
      <c r="G2" s="7" t="s">
        <v>26</v>
      </c>
    </row>
    <row r="3" spans="1:18" ht="20.25" x14ac:dyDescent="0.3">
      <c r="B3" s="2" t="s">
        <v>25</v>
      </c>
      <c r="G3" s="3"/>
    </row>
    <row r="4" spans="1:18" ht="15.75" thickBot="1" x14ac:dyDescent="0.25">
      <c r="G4" s="3"/>
    </row>
    <row r="5" spans="1:18" ht="30.75" customHeight="1" thickBot="1" x14ac:dyDescent="0.8">
      <c r="C5" s="58"/>
      <c r="E5" s="25" t="s">
        <v>0</v>
      </c>
      <c r="F5" s="14"/>
      <c r="G5" s="14"/>
      <c r="H5" s="14"/>
      <c r="I5" s="14"/>
      <c r="N5" s="203" t="s">
        <v>30</v>
      </c>
      <c r="O5" s="204"/>
    </row>
    <row r="6" spans="1:18" ht="27.75" customHeight="1" x14ac:dyDescent="0.75">
      <c r="C6" s="58"/>
      <c r="E6" s="17"/>
      <c r="F6" s="15"/>
      <c r="G6" s="16"/>
      <c r="H6" s="15"/>
      <c r="I6" s="15"/>
    </row>
    <row r="7" spans="1:18" ht="15.75" x14ac:dyDescent="0.25">
      <c r="E7" s="17"/>
      <c r="F7" s="15"/>
      <c r="G7" s="16"/>
      <c r="H7" s="15"/>
      <c r="I7" s="15"/>
      <c r="M7"/>
    </row>
    <row r="8" spans="1:18" ht="16.5" thickBot="1" x14ac:dyDescent="0.3">
      <c r="E8" s="8" t="s">
        <v>27</v>
      </c>
      <c r="F8" s="63"/>
      <c r="G8" s="9"/>
      <c r="H8" s="10"/>
      <c r="I8" s="10"/>
      <c r="J8" s="47"/>
    </row>
    <row r="9" spans="1:18" ht="16.5" thickBot="1" x14ac:dyDescent="0.3">
      <c r="E9" s="8" t="s">
        <v>28</v>
      </c>
      <c r="F9" s="205" t="s">
        <v>82</v>
      </c>
      <c r="G9" s="205"/>
      <c r="H9" s="205"/>
      <c r="I9" s="205"/>
      <c r="J9" s="205"/>
      <c r="K9" s="205"/>
    </row>
    <row r="10" spans="1:18" ht="16.5" thickBot="1" x14ac:dyDescent="0.3">
      <c r="E10" s="8" t="s">
        <v>29</v>
      </c>
      <c r="F10" s="13" t="s">
        <v>78</v>
      </c>
      <c r="G10" s="12"/>
      <c r="H10" s="11"/>
      <c r="I10" s="11"/>
      <c r="J10" s="48"/>
    </row>
    <row r="11" spans="1:18" ht="16.5" thickBot="1" x14ac:dyDescent="0.3">
      <c r="G11"/>
      <c r="H11"/>
      <c r="I11"/>
    </row>
    <row r="12" spans="1:18" ht="15.75" thickBot="1" x14ac:dyDescent="0.25">
      <c r="B12" s="194" t="s">
        <v>6</v>
      </c>
      <c r="C12" s="195"/>
      <c r="D12" s="195"/>
      <c r="E12" s="195"/>
      <c r="F12" s="195"/>
      <c r="G12" s="195"/>
      <c r="H12" s="195"/>
      <c r="I12" s="195"/>
      <c r="J12" s="195"/>
      <c r="K12" s="195"/>
      <c r="L12" s="195"/>
      <c r="M12" s="195"/>
      <c r="N12" s="195"/>
      <c r="O12" s="196"/>
    </row>
    <row r="13" spans="1:18" ht="15" customHeight="1" x14ac:dyDescent="0.2">
      <c r="A13" s="4"/>
      <c r="B13" s="207" t="s">
        <v>2</v>
      </c>
      <c r="C13" s="198"/>
      <c r="D13" s="201" t="s">
        <v>54</v>
      </c>
      <c r="E13" s="202"/>
      <c r="F13" s="199" t="s">
        <v>55</v>
      </c>
      <c r="G13" s="200"/>
      <c r="H13" s="201" t="s">
        <v>56</v>
      </c>
      <c r="I13" s="202"/>
      <c r="J13" s="199" t="s">
        <v>3</v>
      </c>
      <c r="K13" s="200"/>
      <c r="L13" s="24" t="s">
        <v>4</v>
      </c>
      <c r="M13" s="199" t="s">
        <v>5</v>
      </c>
      <c r="N13" s="200"/>
      <c r="O13" s="21" t="s">
        <v>4</v>
      </c>
    </row>
    <row r="14" spans="1:18" ht="39" customHeight="1" thickBot="1" x14ac:dyDescent="0.25">
      <c r="A14" s="5"/>
      <c r="B14" s="26" t="s">
        <v>1</v>
      </c>
      <c r="C14" s="28" t="s">
        <v>7</v>
      </c>
      <c r="D14" s="27" t="s">
        <v>8</v>
      </c>
      <c r="E14" s="27" t="s">
        <v>9</v>
      </c>
      <c r="F14" s="27" t="s">
        <v>8</v>
      </c>
      <c r="G14" s="27" t="s">
        <v>9</v>
      </c>
      <c r="H14" s="27" t="s">
        <v>8</v>
      </c>
      <c r="I14" s="27" t="s">
        <v>9</v>
      </c>
      <c r="J14" s="26" t="s">
        <v>8</v>
      </c>
      <c r="K14" s="27" t="s">
        <v>9</v>
      </c>
      <c r="L14" s="31" t="s">
        <v>10</v>
      </c>
      <c r="M14" s="28" t="s">
        <v>8</v>
      </c>
      <c r="N14" s="28" t="s">
        <v>9</v>
      </c>
      <c r="O14" s="29" t="s">
        <v>11</v>
      </c>
    </row>
    <row r="15" spans="1:18" ht="19.899999999999999" customHeight="1" x14ac:dyDescent="0.2">
      <c r="A15" s="109"/>
      <c r="B15" s="110">
        <v>411</v>
      </c>
      <c r="C15" s="111" t="s">
        <v>22</v>
      </c>
      <c r="D15" s="95">
        <v>0</v>
      </c>
      <c r="E15" s="95">
        <v>0</v>
      </c>
      <c r="F15" s="95">
        <v>0</v>
      </c>
      <c r="G15" s="95">
        <v>0</v>
      </c>
      <c r="H15" s="95">
        <v>0</v>
      </c>
      <c r="I15" s="96">
        <v>0</v>
      </c>
      <c r="J15" s="42">
        <f t="shared" ref="J15:K17" si="0">SUM(D15+F15+H15)</f>
        <v>0</v>
      </c>
      <c r="K15" s="36">
        <f t="shared" si="0"/>
        <v>0</v>
      </c>
      <c r="L15" s="45" t="s">
        <v>101</v>
      </c>
      <c r="M15" s="42" t="e">
        <f>J15+'3er TRIMESTRE anexo 11'!M15</f>
        <v>#REF!</v>
      </c>
      <c r="N15" s="36" t="e">
        <f>K15+'3er TRIMESTRE anexo 11'!N15</f>
        <v>#REF!</v>
      </c>
      <c r="O15" s="45">
        <v>0</v>
      </c>
      <c r="Q15" s="94"/>
      <c r="R15" s="124"/>
    </row>
    <row r="16" spans="1:18" ht="25.5" x14ac:dyDescent="0.2">
      <c r="A16" s="109"/>
      <c r="B16" s="30">
        <v>412</v>
      </c>
      <c r="C16" s="52" t="s">
        <v>41</v>
      </c>
      <c r="D16" s="36">
        <v>0</v>
      </c>
      <c r="E16" s="36">
        <v>0</v>
      </c>
      <c r="F16" s="36">
        <v>0</v>
      </c>
      <c r="G16" s="36">
        <v>0</v>
      </c>
      <c r="H16" s="36">
        <v>0</v>
      </c>
      <c r="I16" s="107">
        <v>0</v>
      </c>
      <c r="J16" s="42">
        <f t="shared" si="0"/>
        <v>0</v>
      </c>
      <c r="K16" s="36">
        <f t="shared" si="0"/>
        <v>0</v>
      </c>
      <c r="L16" s="45">
        <v>0</v>
      </c>
      <c r="M16" s="42" t="e">
        <f>J16+'3er TRIMESTRE anexo 11'!M16</f>
        <v>#REF!</v>
      </c>
      <c r="N16" s="36" t="e">
        <f>K16+'3er TRIMESTRE anexo 11'!N16</f>
        <v>#REF!</v>
      </c>
      <c r="O16" s="45">
        <v>0</v>
      </c>
    </row>
    <row r="17" spans="1:18" ht="30" customHeight="1" x14ac:dyDescent="0.2">
      <c r="A17" s="109"/>
      <c r="B17" s="22">
        <v>413</v>
      </c>
      <c r="C17" s="53" t="s">
        <v>23</v>
      </c>
      <c r="D17" s="37">
        <v>0</v>
      </c>
      <c r="E17" s="37">
        <v>0</v>
      </c>
      <c r="F17" s="37">
        <v>0</v>
      </c>
      <c r="G17" s="37">
        <v>0</v>
      </c>
      <c r="H17" s="37">
        <v>0</v>
      </c>
      <c r="I17" s="98">
        <v>0</v>
      </c>
      <c r="J17" s="42">
        <f t="shared" si="0"/>
        <v>0</v>
      </c>
      <c r="K17" s="36">
        <f t="shared" si="0"/>
        <v>0</v>
      </c>
      <c r="L17" s="45">
        <v>0</v>
      </c>
      <c r="M17" s="42" t="e">
        <f>J17+'3er TRIMESTRE anexo 11'!M17</f>
        <v>#REF!</v>
      </c>
      <c r="N17" s="36" t="e">
        <f>K17+'3er TRIMESTRE anexo 11'!N17</f>
        <v>#REF!</v>
      </c>
      <c r="O17" s="45">
        <v>0</v>
      </c>
    </row>
    <row r="18" spans="1:18" ht="21.6" customHeight="1" x14ac:dyDescent="0.2">
      <c r="A18" s="109"/>
      <c r="B18" s="22">
        <v>414</v>
      </c>
      <c r="C18" s="53" t="s">
        <v>18</v>
      </c>
      <c r="D18" s="37">
        <v>0</v>
      </c>
      <c r="E18" s="55">
        <v>0</v>
      </c>
      <c r="F18" s="37">
        <v>0</v>
      </c>
      <c r="G18" s="37">
        <v>0</v>
      </c>
      <c r="H18" s="37">
        <v>0</v>
      </c>
      <c r="I18" s="98">
        <v>0</v>
      </c>
      <c r="J18" s="42">
        <f t="shared" ref="J18:J24" si="1">SUM(D18+F18+H18)</f>
        <v>0</v>
      </c>
      <c r="K18" s="36">
        <f t="shared" ref="K18:K22" si="2">SUM(E18+G18+I18)</f>
        <v>0</v>
      </c>
      <c r="L18" s="45">
        <v>0</v>
      </c>
      <c r="M18" s="42" t="e">
        <f>J18+'3er TRIMESTRE anexo 11'!M18</f>
        <v>#REF!</v>
      </c>
      <c r="N18" s="36" t="e">
        <f>K18+'3er TRIMESTRE anexo 11'!N18</f>
        <v>#REF!</v>
      </c>
      <c r="O18" s="45" t="e">
        <f>M18/N18</f>
        <v>#REF!</v>
      </c>
      <c r="Q18" s="94"/>
      <c r="R18" s="124"/>
    </row>
    <row r="19" spans="1:18" ht="27.6" customHeight="1" x14ac:dyDescent="0.25">
      <c r="A19" s="109"/>
      <c r="B19" s="22">
        <v>415</v>
      </c>
      <c r="C19" s="53" t="s">
        <v>19</v>
      </c>
      <c r="D19" s="37">
        <v>0</v>
      </c>
      <c r="E19" s="55">
        <v>0</v>
      </c>
      <c r="F19" s="37">
        <v>0</v>
      </c>
      <c r="G19" s="55">
        <v>0</v>
      </c>
      <c r="H19" s="37">
        <v>0</v>
      </c>
      <c r="I19" s="112">
        <v>0</v>
      </c>
      <c r="J19" s="42">
        <f t="shared" si="1"/>
        <v>0</v>
      </c>
      <c r="K19" s="36">
        <f t="shared" si="2"/>
        <v>0</v>
      </c>
      <c r="L19" s="45">
        <v>0</v>
      </c>
      <c r="M19" s="42" t="e">
        <f>J19+'3er TRIMESTRE anexo 11'!M19</f>
        <v>#REF!</v>
      </c>
      <c r="N19" s="36" t="e">
        <f>K19+'3er TRIMESTRE anexo 11'!N19</f>
        <v>#REF!</v>
      </c>
      <c r="O19" s="45">
        <v>0</v>
      </c>
      <c r="P19" s="91"/>
      <c r="Q19" s="94"/>
    </row>
    <row r="20" spans="1:18" ht="24.6" customHeight="1" x14ac:dyDescent="0.2">
      <c r="A20" s="109"/>
      <c r="B20" s="22">
        <v>416</v>
      </c>
      <c r="C20" s="53" t="s">
        <v>20</v>
      </c>
      <c r="D20" s="37">
        <v>0</v>
      </c>
      <c r="E20" s="37">
        <v>0</v>
      </c>
      <c r="F20" s="37">
        <v>0</v>
      </c>
      <c r="G20" s="37">
        <v>0</v>
      </c>
      <c r="H20" s="37">
        <v>0</v>
      </c>
      <c r="I20" s="98">
        <v>0</v>
      </c>
      <c r="J20" s="42">
        <f t="shared" si="1"/>
        <v>0</v>
      </c>
      <c r="K20" s="36">
        <f t="shared" si="2"/>
        <v>0</v>
      </c>
      <c r="L20" s="45">
        <v>0</v>
      </c>
      <c r="M20" s="42" t="e">
        <f>J20+'3er TRIMESTRE anexo 11'!M20</f>
        <v>#REF!</v>
      </c>
      <c r="N20" s="36" t="e">
        <f>K20+'3er TRIMESTRE anexo 11'!N20</f>
        <v>#REF!</v>
      </c>
      <c r="O20" s="45">
        <v>0</v>
      </c>
      <c r="Q20" s="94"/>
    </row>
    <row r="21" spans="1:18" ht="33" customHeight="1" x14ac:dyDescent="0.2">
      <c r="A21" s="109"/>
      <c r="B21" s="22">
        <v>417</v>
      </c>
      <c r="C21" s="53" t="s">
        <v>24</v>
      </c>
      <c r="D21" s="37">
        <v>0</v>
      </c>
      <c r="E21" s="55">
        <v>0</v>
      </c>
      <c r="F21" s="37">
        <v>0</v>
      </c>
      <c r="G21" s="55">
        <v>0</v>
      </c>
      <c r="H21" s="37">
        <v>0</v>
      </c>
      <c r="I21" s="113">
        <v>0</v>
      </c>
      <c r="J21" s="42">
        <f t="shared" si="1"/>
        <v>0</v>
      </c>
      <c r="K21" s="36">
        <f t="shared" si="2"/>
        <v>0</v>
      </c>
      <c r="L21" s="45">
        <v>0</v>
      </c>
      <c r="M21" s="42" t="e">
        <f>J21+'3er TRIMESTRE anexo 11'!M21</f>
        <v>#REF!</v>
      </c>
      <c r="N21" s="36" t="e">
        <f>K21+'3er TRIMESTRE anexo 11'!N21</f>
        <v>#REF!</v>
      </c>
      <c r="O21" s="45">
        <v>0</v>
      </c>
      <c r="P21" s="124"/>
      <c r="Q21" s="94"/>
    </row>
    <row r="22" spans="1:18" ht="30.6" customHeight="1" x14ac:dyDescent="0.2">
      <c r="A22" s="109"/>
      <c r="B22" s="49">
        <v>418</v>
      </c>
      <c r="C22" s="53" t="s">
        <v>21</v>
      </c>
      <c r="D22" s="50">
        <v>0</v>
      </c>
      <c r="E22" s="50">
        <v>0</v>
      </c>
      <c r="F22" s="50">
        <v>0</v>
      </c>
      <c r="G22" s="50">
        <v>0</v>
      </c>
      <c r="H22" s="50">
        <v>0</v>
      </c>
      <c r="I22" s="114">
        <v>0</v>
      </c>
      <c r="J22" s="42">
        <f t="shared" si="1"/>
        <v>0</v>
      </c>
      <c r="K22" s="36">
        <f t="shared" si="2"/>
        <v>0</v>
      </c>
      <c r="L22" s="45">
        <v>0</v>
      </c>
      <c r="M22" s="42" t="e">
        <f>J22+'3er TRIMESTRE anexo 11'!M22</f>
        <v>#REF!</v>
      </c>
      <c r="N22" s="36" t="e">
        <f>K22+'3er TRIMESTRE anexo 11'!N22</f>
        <v>#REF!</v>
      </c>
      <c r="O22" s="45">
        <v>0</v>
      </c>
      <c r="Q22" s="3"/>
    </row>
    <row r="23" spans="1:18" ht="29.25" customHeight="1" x14ac:dyDescent="0.2">
      <c r="A23" s="109"/>
      <c r="B23" s="49">
        <v>419</v>
      </c>
      <c r="C23" s="92" t="s">
        <v>42</v>
      </c>
      <c r="D23" s="82">
        <v>0</v>
      </c>
      <c r="E23" s="50">
        <v>0</v>
      </c>
      <c r="F23" s="50">
        <v>0</v>
      </c>
      <c r="G23" s="50">
        <v>0</v>
      </c>
      <c r="H23" s="50">
        <v>3935000</v>
      </c>
      <c r="I23" s="114">
        <v>1000000</v>
      </c>
      <c r="J23" s="51">
        <f>SUM(D23+F23+H23)</f>
        <v>3935000</v>
      </c>
      <c r="K23" s="36">
        <f>SUM(E23+G23+I23)</f>
        <v>1000000</v>
      </c>
      <c r="L23" s="45">
        <v>0</v>
      </c>
      <c r="M23" s="42" t="e">
        <f>J23+'3er TRIMESTRE anexo 11'!M23</f>
        <v>#REF!</v>
      </c>
      <c r="N23" s="36" t="e">
        <f>K23+'3er TRIMESTRE anexo 11'!N23</f>
        <v>#REF!</v>
      </c>
      <c r="O23" s="45">
        <v>0</v>
      </c>
    </row>
    <row r="24" spans="1:18" ht="42" customHeight="1" thickBot="1" x14ac:dyDescent="0.25">
      <c r="A24" s="109"/>
      <c r="B24" s="23">
        <v>400</v>
      </c>
      <c r="C24" s="54" t="s">
        <v>76</v>
      </c>
      <c r="D24" s="38">
        <v>0</v>
      </c>
      <c r="E24" s="38">
        <v>0</v>
      </c>
      <c r="F24" s="38">
        <v>0</v>
      </c>
      <c r="G24" s="38">
        <v>0</v>
      </c>
      <c r="H24" s="38">
        <v>0</v>
      </c>
      <c r="I24" s="90">
        <v>0</v>
      </c>
      <c r="J24" s="43">
        <f t="shared" si="1"/>
        <v>0</v>
      </c>
      <c r="K24" s="38">
        <f>SUM(E24+G24+I24)</f>
        <v>0</v>
      </c>
      <c r="L24" s="56">
        <v>0</v>
      </c>
      <c r="M24" s="43" t="e">
        <f>J24+'3er TRIMESTRE anexo 11'!M24</f>
        <v>#REF!</v>
      </c>
      <c r="N24" s="38" t="e">
        <f>K24+'3er TRIMESTRE anexo 11'!N24</f>
        <v>#REF!</v>
      </c>
      <c r="O24" s="56">
        <v>0</v>
      </c>
    </row>
    <row r="25" spans="1:18" ht="15.75" customHeight="1" thickBot="1" x14ac:dyDescent="0.25">
      <c r="A25" s="109"/>
      <c r="B25" s="6"/>
      <c r="C25" s="6"/>
      <c r="D25" s="39"/>
      <c r="E25" s="6"/>
      <c r="F25" s="6"/>
      <c r="G25" s="18"/>
      <c r="H25" s="6"/>
      <c r="I25" s="6"/>
      <c r="J25" s="39"/>
      <c r="K25" s="6"/>
      <c r="L25" s="44"/>
      <c r="M25" s="39"/>
      <c r="N25" s="6"/>
      <c r="O25" s="6"/>
    </row>
    <row r="26" spans="1:18" ht="16.5" thickBot="1" x14ac:dyDescent="0.3">
      <c r="A26" s="109"/>
      <c r="B26" s="6"/>
      <c r="C26" s="20" t="s">
        <v>12</v>
      </c>
      <c r="D26" s="40">
        <f>SUM(D15:D24)</f>
        <v>0</v>
      </c>
      <c r="E26" s="41">
        <f t="shared" ref="E26:K26" si="3">SUM(E15:E24)</f>
        <v>0</v>
      </c>
      <c r="F26" s="41">
        <f t="shared" si="3"/>
        <v>0</v>
      </c>
      <c r="G26" s="41">
        <f t="shared" si="3"/>
        <v>0</v>
      </c>
      <c r="H26" s="41">
        <f t="shared" si="3"/>
        <v>3935000</v>
      </c>
      <c r="I26" s="41">
        <f t="shared" si="3"/>
        <v>1000000</v>
      </c>
      <c r="J26" s="40">
        <f t="shared" si="3"/>
        <v>3935000</v>
      </c>
      <c r="K26" s="41">
        <f t="shared" si="3"/>
        <v>1000000</v>
      </c>
      <c r="L26" s="46">
        <f>J26/K26</f>
        <v>3.9350000000000001</v>
      </c>
      <c r="M26" s="40" t="e">
        <f>SUM(M15:M24)</f>
        <v>#REF!</v>
      </c>
      <c r="N26" s="41" t="e">
        <f>SUM(N15:N24)</f>
        <v>#REF!</v>
      </c>
      <c r="O26" s="46" t="e">
        <f>M26/N26</f>
        <v>#REF!</v>
      </c>
    </row>
    <row r="27" spans="1:18" ht="15.75" x14ac:dyDescent="0.25">
      <c r="A27" s="109"/>
      <c r="B27" s="6"/>
      <c r="C27" s="20"/>
      <c r="D27" s="100"/>
      <c r="E27" s="100"/>
      <c r="F27" s="100"/>
      <c r="G27" s="100"/>
      <c r="H27" s="100"/>
      <c r="I27" s="100"/>
      <c r="J27" s="100"/>
      <c r="K27" s="100"/>
      <c r="L27" s="101"/>
      <c r="M27" s="100"/>
      <c r="N27" s="100"/>
      <c r="O27" s="101"/>
    </row>
    <row r="28" spans="1:18" ht="15.75" thickBot="1" x14ac:dyDescent="0.25">
      <c r="A28" s="109"/>
      <c r="B28" s="6"/>
      <c r="C28" s="6"/>
      <c r="D28" s="6"/>
      <c r="E28" s="6"/>
      <c r="F28" s="6"/>
      <c r="G28" s="19"/>
      <c r="H28" s="6"/>
      <c r="I28" s="6"/>
      <c r="J28" s="6"/>
      <c r="K28" s="6"/>
      <c r="L28" s="6"/>
      <c r="M28" s="6"/>
      <c r="N28" s="6"/>
      <c r="O28" s="6"/>
    </row>
    <row r="29" spans="1:18" ht="24.75" customHeight="1" thickBot="1" x14ac:dyDescent="0.25">
      <c r="A29" s="109"/>
      <c r="B29" s="194" t="s">
        <v>13</v>
      </c>
      <c r="C29" s="195"/>
      <c r="D29" s="195"/>
      <c r="E29" s="195"/>
      <c r="F29" s="195"/>
      <c r="G29" s="195"/>
      <c r="H29" s="195"/>
      <c r="I29" s="195"/>
      <c r="J29" s="195"/>
      <c r="K29" s="195"/>
      <c r="L29" s="195"/>
      <c r="M29" s="195"/>
      <c r="N29" s="195"/>
      <c r="O29" s="196"/>
    </row>
    <row r="30" spans="1:18" ht="25.5" customHeight="1" thickBot="1" x14ac:dyDescent="0.25">
      <c r="A30" s="109"/>
      <c r="B30" s="194" t="s">
        <v>31</v>
      </c>
      <c r="C30" s="195"/>
      <c r="D30" s="195"/>
      <c r="E30" s="195"/>
      <c r="F30" s="195"/>
      <c r="G30" s="195"/>
      <c r="H30" s="195"/>
      <c r="I30" s="195"/>
      <c r="J30" s="195"/>
      <c r="K30" s="195"/>
      <c r="L30" s="195"/>
      <c r="M30" s="195"/>
      <c r="N30" s="195"/>
      <c r="O30" s="196"/>
    </row>
    <row r="31" spans="1:18" ht="19.5" customHeight="1" thickBot="1" x14ac:dyDescent="0.25">
      <c r="A31" s="109"/>
      <c r="B31" s="207" t="s">
        <v>2</v>
      </c>
      <c r="C31" s="208"/>
      <c r="D31" s="209" t="s">
        <v>54</v>
      </c>
      <c r="E31" s="210"/>
      <c r="F31" s="209" t="s">
        <v>55</v>
      </c>
      <c r="G31" s="210"/>
      <c r="H31" s="209" t="s">
        <v>56</v>
      </c>
      <c r="I31" s="211"/>
      <c r="J31" s="199" t="s">
        <v>3</v>
      </c>
      <c r="K31" s="200"/>
      <c r="L31" s="24" t="s">
        <v>4</v>
      </c>
      <c r="M31" s="199" t="s">
        <v>5</v>
      </c>
      <c r="N31" s="200"/>
      <c r="O31" s="21" t="s">
        <v>4</v>
      </c>
    </row>
    <row r="32" spans="1:18" ht="49.5" customHeight="1" thickBot="1" x14ac:dyDescent="0.25">
      <c r="B32" s="115" t="s">
        <v>1</v>
      </c>
      <c r="C32" s="116" t="s">
        <v>7</v>
      </c>
      <c r="D32" s="117" t="s">
        <v>14</v>
      </c>
      <c r="E32" s="116" t="s">
        <v>9</v>
      </c>
      <c r="F32" s="116" t="s">
        <v>14</v>
      </c>
      <c r="G32" s="116" t="s">
        <v>9</v>
      </c>
      <c r="H32" s="116" t="s">
        <v>14</v>
      </c>
      <c r="I32" s="118" t="s">
        <v>9</v>
      </c>
      <c r="J32" s="26" t="s">
        <v>14</v>
      </c>
      <c r="K32" s="27" t="s">
        <v>9</v>
      </c>
      <c r="L32" s="33" t="s">
        <v>15</v>
      </c>
      <c r="M32" s="28" t="s">
        <v>14</v>
      </c>
      <c r="N32" s="28" t="s">
        <v>9</v>
      </c>
      <c r="O32" s="29" t="s">
        <v>11</v>
      </c>
    </row>
    <row r="33" spans="2:17" s="4" customFormat="1" ht="18" customHeight="1" x14ac:dyDescent="0.25">
      <c r="B33" s="105">
        <v>1000</v>
      </c>
      <c r="C33" s="106" t="s">
        <v>32</v>
      </c>
      <c r="D33" s="95">
        <v>0</v>
      </c>
      <c r="E33" s="95">
        <v>0</v>
      </c>
      <c r="F33" s="95">
        <v>0</v>
      </c>
      <c r="G33" s="95">
        <v>0</v>
      </c>
      <c r="H33" s="95">
        <v>0</v>
      </c>
      <c r="I33" s="96">
        <v>0</v>
      </c>
      <c r="J33" s="42">
        <f>SUM(D33+F33+H33)</f>
        <v>0</v>
      </c>
      <c r="K33" s="36">
        <f t="shared" ref="K33:K40" si="4">SUM(E33+G33+I33)</f>
        <v>0</v>
      </c>
      <c r="L33" s="45">
        <v>0</v>
      </c>
      <c r="M33" s="42" t="e">
        <f>J33+'3er TRIMESTRE anexo 11'!M33</f>
        <v>#REF!</v>
      </c>
      <c r="N33" s="36" t="e">
        <f>K33+'3er TRIMESTRE anexo 11'!N33</f>
        <v>#REF!</v>
      </c>
      <c r="O33" s="45" t="e">
        <f>M33/N33</f>
        <v>#REF!</v>
      </c>
    </row>
    <row r="34" spans="2:17" s="4" customFormat="1" ht="33.75" customHeight="1" x14ac:dyDescent="0.25">
      <c r="B34" s="103">
        <v>2000</v>
      </c>
      <c r="C34" s="34" t="s">
        <v>33</v>
      </c>
      <c r="D34" s="36">
        <v>0</v>
      </c>
      <c r="E34" s="36">
        <v>0</v>
      </c>
      <c r="F34" s="36">
        <v>0</v>
      </c>
      <c r="G34" s="36">
        <v>0</v>
      </c>
      <c r="H34" s="36">
        <v>0</v>
      </c>
      <c r="I34" s="107">
        <v>0</v>
      </c>
      <c r="J34" s="42">
        <f>SUM(D34+F34+H34)</f>
        <v>0</v>
      </c>
      <c r="K34" s="36">
        <f t="shared" si="4"/>
        <v>0</v>
      </c>
      <c r="L34" s="45">
        <v>0</v>
      </c>
      <c r="M34" s="42" t="e">
        <f>J34+'3er TRIMESTRE anexo 11'!M34</f>
        <v>#REF!</v>
      </c>
      <c r="N34" s="36" t="e">
        <f>K34+'3er TRIMESTRE anexo 11'!N34</f>
        <v>#REF!</v>
      </c>
      <c r="O34" s="45" t="e">
        <f t="shared" ref="O34:O40" si="5">M34/N34</f>
        <v>#REF!</v>
      </c>
    </row>
    <row r="35" spans="2:17" s="4" customFormat="1" ht="17.25" customHeight="1" x14ac:dyDescent="0.25">
      <c r="B35" s="103">
        <v>3000</v>
      </c>
      <c r="C35" s="34" t="s">
        <v>39</v>
      </c>
      <c r="D35" s="36">
        <v>0</v>
      </c>
      <c r="E35" s="36">
        <v>0</v>
      </c>
      <c r="F35" s="36">
        <v>0</v>
      </c>
      <c r="G35" s="36">
        <v>0</v>
      </c>
      <c r="H35" s="42">
        <v>2701062.56</v>
      </c>
      <c r="I35" s="107">
        <v>1000000</v>
      </c>
      <c r="J35" s="42">
        <f>SUM(D35+F35+H35)</f>
        <v>2701062.56</v>
      </c>
      <c r="K35" s="36">
        <f t="shared" si="4"/>
        <v>1000000</v>
      </c>
      <c r="L35" s="45">
        <v>0</v>
      </c>
      <c r="M35" s="42" t="e">
        <f>J35+'3er TRIMESTRE anexo 11'!M35</f>
        <v>#REF!</v>
      </c>
      <c r="N35" s="36" t="e">
        <f>K35+'3er TRIMESTRE anexo 11'!N35</f>
        <v>#REF!</v>
      </c>
      <c r="O35" s="45" t="e">
        <f t="shared" si="5"/>
        <v>#REF!</v>
      </c>
    </row>
    <row r="36" spans="2:17" s="4" customFormat="1" ht="46.5" customHeight="1" x14ac:dyDescent="0.25">
      <c r="B36" s="103">
        <v>4000</v>
      </c>
      <c r="C36" s="34" t="s">
        <v>34</v>
      </c>
      <c r="D36" s="36">
        <v>0</v>
      </c>
      <c r="E36" s="36">
        <v>0</v>
      </c>
      <c r="F36" s="36">
        <v>0</v>
      </c>
      <c r="G36" s="36">
        <v>0</v>
      </c>
      <c r="H36" s="36">
        <v>0</v>
      </c>
      <c r="I36" s="107">
        <v>0</v>
      </c>
      <c r="J36" s="42">
        <f>SUM(D36+F36+H36)</f>
        <v>0</v>
      </c>
      <c r="K36" s="36">
        <f t="shared" si="4"/>
        <v>0</v>
      </c>
      <c r="L36" s="45">
        <v>0</v>
      </c>
      <c r="M36" s="42" t="e">
        <f>J36+'3er TRIMESTRE anexo 11'!M36</f>
        <v>#REF!</v>
      </c>
      <c r="N36" s="36" t="e">
        <f>K36+'3er TRIMESTRE anexo 11'!N36</f>
        <v>#REF!</v>
      </c>
      <c r="O36" s="45">
        <v>0</v>
      </c>
    </row>
    <row r="37" spans="2:17" s="4" customFormat="1" ht="33" customHeight="1" x14ac:dyDescent="0.25">
      <c r="B37" s="103">
        <v>5000</v>
      </c>
      <c r="C37" s="34" t="s">
        <v>35</v>
      </c>
      <c r="D37" s="36">
        <v>0</v>
      </c>
      <c r="E37" s="36">
        <v>0</v>
      </c>
      <c r="F37" s="36">
        <v>0</v>
      </c>
      <c r="G37" s="36">
        <v>0</v>
      </c>
      <c r="H37" s="36">
        <v>0</v>
      </c>
      <c r="I37" s="36">
        <v>0</v>
      </c>
      <c r="J37" s="42">
        <f>SUM(D37+F37+H37)</f>
        <v>0</v>
      </c>
      <c r="K37" s="36">
        <f t="shared" si="4"/>
        <v>0</v>
      </c>
      <c r="L37" s="45">
        <v>0</v>
      </c>
      <c r="M37" s="42" t="e">
        <f>J37+'3er TRIMESTRE anexo 11'!M37</f>
        <v>#REF!</v>
      </c>
      <c r="N37" s="36" t="e">
        <f>K37+'3er TRIMESTRE anexo 11'!N37</f>
        <v>#REF!</v>
      </c>
      <c r="O37" s="45" t="e">
        <f t="shared" si="5"/>
        <v>#REF!</v>
      </c>
    </row>
    <row r="38" spans="2:17" s="4" customFormat="1" ht="15.75" customHeight="1" x14ac:dyDescent="0.25">
      <c r="B38" s="103">
        <v>6000</v>
      </c>
      <c r="C38" s="34" t="s">
        <v>36</v>
      </c>
      <c r="D38" s="36">
        <v>0</v>
      </c>
      <c r="E38" s="36">
        <v>0</v>
      </c>
      <c r="F38" s="36">
        <v>0</v>
      </c>
      <c r="G38" s="36">
        <v>0</v>
      </c>
      <c r="H38" s="36">
        <v>0</v>
      </c>
      <c r="I38" s="107">
        <v>0</v>
      </c>
      <c r="J38" s="42">
        <f t="shared" ref="J38" si="6">SUM(D38+F38+H38)</f>
        <v>0</v>
      </c>
      <c r="K38" s="36">
        <f t="shared" si="4"/>
        <v>0</v>
      </c>
      <c r="L38" s="45">
        <v>0</v>
      </c>
      <c r="M38" s="42" t="e">
        <f>J38+'3er TRIMESTRE anexo 11'!M38</f>
        <v>#REF!</v>
      </c>
      <c r="N38" s="36" t="e">
        <f>K38+'3er TRIMESTRE anexo 11'!N38</f>
        <v>#REF!</v>
      </c>
      <c r="O38" s="45">
        <v>0</v>
      </c>
    </row>
    <row r="39" spans="2:17" s="4" customFormat="1" ht="46.5" customHeight="1" x14ac:dyDescent="0.25">
      <c r="B39" s="103">
        <v>7000</v>
      </c>
      <c r="C39" s="34" t="s">
        <v>37</v>
      </c>
      <c r="D39" s="36">
        <v>0</v>
      </c>
      <c r="E39" s="36">
        <v>0</v>
      </c>
      <c r="F39" s="36">
        <v>0</v>
      </c>
      <c r="G39" s="36">
        <v>0</v>
      </c>
      <c r="H39" s="36">
        <v>0</v>
      </c>
      <c r="I39" s="107">
        <v>0</v>
      </c>
      <c r="J39" s="42">
        <f>SUM(D39+F39+H39)</f>
        <v>0</v>
      </c>
      <c r="K39" s="36">
        <f t="shared" si="4"/>
        <v>0</v>
      </c>
      <c r="L39" s="45">
        <v>0</v>
      </c>
      <c r="M39" s="42" t="e">
        <f>J39+'3er TRIMESTRE anexo 11'!M39</f>
        <v>#REF!</v>
      </c>
      <c r="N39" s="36" t="e">
        <f>K39+'3er TRIMESTRE anexo 11'!N39</f>
        <v>#REF!</v>
      </c>
      <c r="O39" s="45">
        <v>0</v>
      </c>
    </row>
    <row r="40" spans="2:17" s="4" customFormat="1" ht="36" customHeight="1" x14ac:dyDescent="0.25">
      <c r="B40" s="103">
        <v>8000</v>
      </c>
      <c r="C40" s="34" t="s">
        <v>21</v>
      </c>
      <c r="D40" s="36">
        <v>0</v>
      </c>
      <c r="E40" s="36">
        <v>0</v>
      </c>
      <c r="F40" s="36">
        <v>0</v>
      </c>
      <c r="G40" s="36">
        <v>0</v>
      </c>
      <c r="H40" s="36">
        <v>0</v>
      </c>
      <c r="I40" s="107">
        <v>0</v>
      </c>
      <c r="J40" s="42">
        <f>SUM(D40+F40+H40)</f>
        <v>0</v>
      </c>
      <c r="K40" s="36">
        <f t="shared" si="4"/>
        <v>0</v>
      </c>
      <c r="L40" s="45">
        <v>0</v>
      </c>
      <c r="M40" s="42" t="e">
        <f>J40+'3er TRIMESTRE anexo 11'!M40</f>
        <v>#REF!</v>
      </c>
      <c r="N40" s="36" t="e">
        <f>K40+'3er TRIMESTRE anexo 11'!N40</f>
        <v>#REF!</v>
      </c>
      <c r="O40" s="45" t="e">
        <f t="shared" si="5"/>
        <v>#REF!</v>
      </c>
    </row>
    <row r="41" spans="2:17" s="4" customFormat="1" ht="18.75" customHeight="1" thickBot="1" x14ac:dyDescent="0.3">
      <c r="B41" s="104">
        <v>9000</v>
      </c>
      <c r="C41" s="35" t="s">
        <v>38</v>
      </c>
      <c r="D41" s="38">
        <v>0</v>
      </c>
      <c r="E41" s="10">
        <v>0</v>
      </c>
      <c r="F41" s="38">
        <v>0</v>
      </c>
      <c r="G41" s="10">
        <v>0</v>
      </c>
      <c r="H41" s="38">
        <v>0</v>
      </c>
      <c r="I41" s="108">
        <v>0</v>
      </c>
      <c r="J41" s="43">
        <f>SUM(D41+F41+H41)</f>
        <v>0</v>
      </c>
      <c r="K41" s="38">
        <f>SUM(E41+G41+I41)</f>
        <v>0</v>
      </c>
      <c r="L41" s="45">
        <v>0</v>
      </c>
      <c r="M41" s="43" t="e">
        <f>J41+'3er TRIMESTRE anexo 11'!M41</f>
        <v>#REF!</v>
      </c>
      <c r="N41" s="38" t="e">
        <f>K41+'3er TRIMESTRE anexo 11'!N41</f>
        <v>#REF!</v>
      </c>
      <c r="O41" s="56">
        <v>0</v>
      </c>
    </row>
    <row r="42" spans="2:17" customFormat="1" ht="15.75" thickBot="1" x14ac:dyDescent="0.3"/>
    <row r="43" spans="2:17" ht="16.5" thickBot="1" x14ac:dyDescent="0.3">
      <c r="B43" s="6"/>
      <c r="C43" s="20" t="s">
        <v>12</v>
      </c>
      <c r="D43" s="40">
        <f>SUM(D33:D41)</f>
        <v>0</v>
      </c>
      <c r="E43" s="41">
        <f>SUM(E33:E41)</f>
        <v>0</v>
      </c>
      <c r="F43" s="41">
        <f>SUM(F33:F41)</f>
        <v>0</v>
      </c>
      <c r="G43" s="41">
        <f t="shared" ref="G43:I43" si="7">SUM(G33:G41)</f>
        <v>0</v>
      </c>
      <c r="H43" s="41">
        <f>SUM(H33:H41)</f>
        <v>2701062.56</v>
      </c>
      <c r="I43" s="41">
        <f t="shared" si="7"/>
        <v>1000000</v>
      </c>
      <c r="J43" s="40">
        <f>SUM(J33:J41)</f>
        <v>2701062.56</v>
      </c>
      <c r="K43" s="41">
        <f>SUM(K33:K41)</f>
        <v>1000000</v>
      </c>
      <c r="L43" s="46">
        <v>0</v>
      </c>
      <c r="M43" s="40" t="e">
        <f>SUM(M33:M41)</f>
        <v>#REF!</v>
      </c>
      <c r="N43" s="41" t="e">
        <f>SUM(N33:N41)</f>
        <v>#REF!</v>
      </c>
      <c r="O43" s="46" t="e">
        <f>M43/N43</f>
        <v>#REF!</v>
      </c>
    </row>
    <row r="44" spans="2:17" x14ac:dyDescent="0.2">
      <c r="B44" s="6"/>
      <c r="C44" s="6"/>
      <c r="D44" s="6"/>
      <c r="E44" s="6"/>
      <c r="F44" s="6"/>
      <c r="G44" s="19"/>
      <c r="H44" s="6"/>
      <c r="I44" s="6"/>
      <c r="J44" s="6"/>
      <c r="K44" s="6"/>
      <c r="L44" s="6"/>
      <c r="M44" s="6"/>
      <c r="N44" s="6"/>
      <c r="O44" s="6"/>
      <c r="Q44" s="124"/>
    </row>
    <row r="45" spans="2:17" ht="26.25" customHeight="1" thickBot="1" x14ac:dyDescent="0.25">
      <c r="B45" s="6"/>
      <c r="C45" s="6"/>
      <c r="D45" s="6"/>
      <c r="E45" s="39"/>
      <c r="F45" s="6"/>
      <c r="G45" s="39"/>
      <c r="H45" s="6"/>
      <c r="I45" s="39"/>
      <c r="J45" s="6"/>
      <c r="K45" s="6"/>
      <c r="L45" s="6"/>
      <c r="M45" s="6"/>
      <c r="N45" s="6"/>
      <c r="O45" s="6"/>
    </row>
    <row r="46" spans="2:17" ht="27.75" customHeight="1" thickBot="1" x14ac:dyDescent="0.25">
      <c r="B46" s="194" t="s">
        <v>43</v>
      </c>
      <c r="C46" s="195"/>
      <c r="D46" s="195"/>
      <c r="E46" s="195"/>
      <c r="F46" s="195"/>
      <c r="G46" s="195"/>
      <c r="H46" s="195"/>
      <c r="I46" s="195"/>
      <c r="J46" s="195"/>
      <c r="K46" s="195"/>
      <c r="L46" s="195"/>
      <c r="M46" s="195"/>
      <c r="N46" s="195"/>
      <c r="O46" s="196"/>
    </row>
    <row r="47" spans="2:17" ht="19.5" customHeight="1" thickBot="1" x14ac:dyDescent="0.25">
      <c r="B47" s="207" t="s">
        <v>44</v>
      </c>
      <c r="C47" s="208"/>
      <c r="D47" s="209" t="s">
        <v>54</v>
      </c>
      <c r="E47" s="210"/>
      <c r="F47" s="209" t="s">
        <v>55</v>
      </c>
      <c r="G47" s="210"/>
      <c r="H47" s="209" t="s">
        <v>56</v>
      </c>
      <c r="I47" s="211"/>
      <c r="J47" s="199" t="s">
        <v>3</v>
      </c>
      <c r="K47" s="200"/>
      <c r="L47" s="24" t="s">
        <v>4</v>
      </c>
      <c r="M47" s="206" t="s">
        <v>5</v>
      </c>
      <c r="N47" s="200"/>
      <c r="O47" s="83" t="s">
        <v>4</v>
      </c>
    </row>
    <row r="48" spans="2:17" ht="39.75" customHeight="1" thickBot="1" x14ac:dyDescent="0.25">
      <c r="B48" s="115" t="s">
        <v>1</v>
      </c>
      <c r="C48" s="116" t="s">
        <v>7</v>
      </c>
      <c r="D48" s="117" t="s">
        <v>14</v>
      </c>
      <c r="E48" s="116" t="s">
        <v>9</v>
      </c>
      <c r="F48" s="116" t="s">
        <v>14</v>
      </c>
      <c r="G48" s="116" t="s">
        <v>9</v>
      </c>
      <c r="H48" s="116" t="s">
        <v>14</v>
      </c>
      <c r="I48" s="118" t="s">
        <v>9</v>
      </c>
      <c r="J48" s="26" t="s">
        <v>14</v>
      </c>
      <c r="K48" s="27" t="s">
        <v>9</v>
      </c>
      <c r="L48" s="33" t="s">
        <v>15</v>
      </c>
      <c r="M48" s="28" t="s">
        <v>14</v>
      </c>
      <c r="N48" s="28" t="s">
        <v>9</v>
      </c>
      <c r="O48" s="29" t="s">
        <v>11</v>
      </c>
    </row>
    <row r="49" spans="2:16" s="4" customFormat="1" ht="33.75" customHeight="1" x14ac:dyDescent="0.2">
      <c r="B49" s="128" t="s">
        <v>79</v>
      </c>
      <c r="C49" s="129" t="s">
        <v>80</v>
      </c>
      <c r="D49" s="37"/>
      <c r="E49" s="37"/>
      <c r="F49" s="37"/>
      <c r="G49" s="37"/>
      <c r="H49" s="37">
        <f>+H35</f>
        <v>2701062.56</v>
      </c>
      <c r="I49" s="98">
        <v>1000000</v>
      </c>
      <c r="J49" s="42">
        <f t="shared" ref="J49" si="8">SUM(D49+F49+H49)</f>
        <v>2701062.56</v>
      </c>
      <c r="K49" s="36">
        <f t="shared" ref="K49" si="9">SUM(E49+G49+I49)</f>
        <v>1000000</v>
      </c>
      <c r="L49" s="45">
        <v>0</v>
      </c>
      <c r="M49" s="81" t="e">
        <f>+M43</f>
        <v>#REF!</v>
      </c>
      <c r="N49" s="36" t="e">
        <f>+N43</f>
        <v>#REF!</v>
      </c>
      <c r="O49" s="45" t="e">
        <f>M49/N49</f>
        <v>#REF!</v>
      </c>
    </row>
    <row r="50" spans="2:16" s="4" customFormat="1" ht="33.75" customHeight="1" x14ac:dyDescent="0.2">
      <c r="B50" s="97"/>
      <c r="C50" s="37"/>
      <c r="D50" s="37"/>
      <c r="E50" s="37"/>
      <c r="F50" s="37"/>
      <c r="G50" s="37"/>
      <c r="H50" s="37"/>
      <c r="I50" s="98"/>
      <c r="J50" s="42"/>
      <c r="K50" s="36"/>
      <c r="L50" s="45"/>
      <c r="M50" s="81"/>
      <c r="N50" s="36"/>
      <c r="O50" s="45"/>
    </row>
    <row r="51" spans="2:16" s="4" customFormat="1" ht="22.9" customHeight="1" thickBot="1" x14ac:dyDescent="0.25">
      <c r="B51" s="99"/>
      <c r="C51" s="38"/>
      <c r="D51" s="38"/>
      <c r="E51" s="38"/>
      <c r="F51" s="38"/>
      <c r="G51" s="38"/>
      <c r="H51" s="38"/>
      <c r="I51" s="90"/>
      <c r="J51" s="43"/>
      <c r="K51" s="38"/>
      <c r="L51" s="56"/>
      <c r="M51" s="126"/>
      <c r="N51" s="38"/>
      <c r="O51" s="56"/>
    </row>
    <row r="52" spans="2:16" s="4" customFormat="1" ht="18.75" customHeight="1" thickBot="1" x14ac:dyDescent="0.25">
      <c r="B52" s="119"/>
      <c r="C52" s="120"/>
      <c r="D52" s="121"/>
      <c r="E52" s="121"/>
      <c r="F52" s="121"/>
      <c r="G52" s="121"/>
      <c r="H52" s="121"/>
      <c r="I52" s="121"/>
      <c r="J52" s="39"/>
      <c r="K52" s="121"/>
      <c r="L52" s="122"/>
      <c r="M52" s="39"/>
      <c r="N52" s="121"/>
      <c r="O52" s="122"/>
    </row>
    <row r="53" spans="2:16" ht="16.5" thickBot="1" x14ac:dyDescent="0.3">
      <c r="B53" s="6"/>
      <c r="C53" s="20" t="s">
        <v>12</v>
      </c>
      <c r="D53" s="40">
        <f t="shared" ref="D53:K53" si="10">SUM(D49:D51)</f>
        <v>0</v>
      </c>
      <c r="E53" s="41">
        <f t="shared" si="10"/>
        <v>0</v>
      </c>
      <c r="F53" s="41">
        <f t="shared" si="10"/>
        <v>0</v>
      </c>
      <c r="G53" s="41">
        <f t="shared" si="10"/>
        <v>0</v>
      </c>
      <c r="H53" s="41">
        <f t="shared" si="10"/>
        <v>2701062.56</v>
      </c>
      <c r="I53" s="41">
        <f t="shared" si="10"/>
        <v>1000000</v>
      </c>
      <c r="J53" s="41">
        <f t="shared" si="10"/>
        <v>2701062.56</v>
      </c>
      <c r="K53" s="123">
        <f t="shared" si="10"/>
        <v>1000000</v>
      </c>
      <c r="L53" s="46">
        <v>0</v>
      </c>
      <c r="M53" s="40" t="e">
        <f>SUM(M49:M51)</f>
        <v>#REF!</v>
      </c>
      <c r="N53" s="41" t="e">
        <f>SUM(N49:N51)</f>
        <v>#REF!</v>
      </c>
      <c r="O53" s="46" t="e">
        <f>M53/N53</f>
        <v>#REF!</v>
      </c>
    </row>
    <row r="54" spans="2:16" x14ac:dyDescent="0.2">
      <c r="B54" s="6"/>
      <c r="C54" s="6"/>
      <c r="D54" s="6"/>
      <c r="E54" s="6"/>
      <c r="F54" s="39"/>
      <c r="G54" s="19"/>
      <c r="H54" s="39"/>
      <c r="I54" s="6"/>
      <c r="J54" s="6"/>
      <c r="K54" s="6"/>
      <c r="L54" s="6"/>
      <c r="M54" s="6"/>
      <c r="N54" s="6"/>
      <c r="O54" s="6"/>
    </row>
    <row r="55" spans="2:16" x14ac:dyDescent="0.2">
      <c r="B55" s="6"/>
      <c r="C55" s="6"/>
      <c r="D55" s="39"/>
      <c r="E55" s="6"/>
      <c r="F55" s="6"/>
      <c r="G55" s="19"/>
      <c r="H55" s="6"/>
      <c r="I55" s="6"/>
      <c r="J55" s="6"/>
      <c r="K55" s="6"/>
      <c r="L55" s="6"/>
      <c r="M55" s="6"/>
      <c r="O55" s="6"/>
    </row>
    <row r="56" spans="2:16" x14ac:dyDescent="0.2">
      <c r="B56" s="6"/>
      <c r="C56" s="6"/>
      <c r="D56" s="39"/>
      <c r="E56" s="6"/>
      <c r="F56" s="6"/>
      <c r="G56" s="19"/>
      <c r="H56" s="6"/>
      <c r="I56" s="6"/>
      <c r="J56" s="6"/>
      <c r="K56" s="6"/>
      <c r="L56" s="6"/>
      <c r="M56" s="6"/>
      <c r="O56" s="6"/>
    </row>
    <row r="57" spans="2:16" x14ac:dyDescent="0.2">
      <c r="B57" s="6"/>
      <c r="C57" s="6"/>
      <c r="D57" s="39"/>
      <c r="E57" s="6"/>
      <c r="F57" s="6"/>
      <c r="G57" s="19"/>
      <c r="H57" s="6"/>
      <c r="I57" s="6"/>
      <c r="J57" s="6"/>
      <c r="K57" s="6"/>
      <c r="L57" s="6"/>
      <c r="M57" s="6"/>
      <c r="O57" s="6"/>
    </row>
    <row r="58" spans="2:16" x14ac:dyDescent="0.2">
      <c r="B58" s="6"/>
      <c r="C58" s="6"/>
      <c r="D58" s="6"/>
      <c r="E58" s="6"/>
      <c r="F58" s="6"/>
      <c r="G58" s="19"/>
      <c r="H58" s="6"/>
      <c r="I58" s="6"/>
      <c r="J58" s="6"/>
      <c r="K58" s="6"/>
      <c r="L58" s="6"/>
      <c r="M58" s="6"/>
      <c r="O58" s="6"/>
      <c r="P58" s="125"/>
    </row>
    <row r="59" spans="2:16" x14ac:dyDescent="0.2">
      <c r="B59" s="6"/>
      <c r="C59" s="6"/>
      <c r="D59" s="6"/>
      <c r="E59" s="6"/>
      <c r="F59" s="6"/>
      <c r="G59" s="19"/>
      <c r="H59" s="6"/>
      <c r="I59" s="6"/>
      <c r="J59" s="6"/>
      <c r="K59" s="6"/>
      <c r="L59" s="6"/>
      <c r="M59" s="6"/>
      <c r="N59" s="39"/>
      <c r="O59" s="6"/>
    </row>
    <row r="60" spans="2:16" ht="16.5" thickBot="1" x14ac:dyDescent="0.3">
      <c r="B60"/>
      <c r="C60" s="10"/>
      <c r="D60" s="10"/>
      <c r="E60" s="9"/>
      <c r="F60" s="9"/>
      <c r="G60" s="19"/>
      <c r="H60" s="6"/>
      <c r="I60" s="6"/>
      <c r="J60" s="191"/>
      <c r="K60" s="191"/>
      <c r="L60" s="191"/>
      <c r="M60" s="191"/>
      <c r="N60" s="6"/>
      <c r="O60" s="6"/>
    </row>
    <row r="61" spans="2:16" ht="15.75" x14ac:dyDescent="0.25">
      <c r="C61" s="192" t="s">
        <v>83</v>
      </c>
      <c r="D61" s="192"/>
      <c r="E61" s="192"/>
      <c r="F61" s="192"/>
      <c r="G61"/>
      <c r="H61"/>
      <c r="I61" s="6"/>
      <c r="J61" s="192" t="s">
        <v>81</v>
      </c>
      <c r="K61" s="192"/>
      <c r="L61" s="192"/>
      <c r="M61" s="192"/>
      <c r="N61" s="39"/>
      <c r="O61" s="6"/>
    </row>
    <row r="62" spans="2:16" ht="15.75" x14ac:dyDescent="0.25">
      <c r="C62" s="193" t="s">
        <v>84</v>
      </c>
      <c r="D62" s="193"/>
      <c r="E62" s="193"/>
      <c r="F62" s="193"/>
      <c r="G62"/>
      <c r="H62"/>
      <c r="I62" s="6"/>
      <c r="J62" s="192" t="s">
        <v>85</v>
      </c>
      <c r="K62" s="192"/>
      <c r="L62" s="192"/>
      <c r="M62" s="192"/>
      <c r="N62" s="6"/>
      <c r="O62" s="6"/>
    </row>
    <row r="63" spans="2:16" x14ac:dyDescent="0.2">
      <c r="B63" s="6"/>
      <c r="C63" s="193"/>
      <c r="D63" s="193"/>
      <c r="E63" s="193"/>
      <c r="F63" s="193"/>
      <c r="G63" s="19"/>
      <c r="H63" s="6"/>
      <c r="I63" s="6"/>
      <c r="J63" s="6"/>
      <c r="K63" s="6"/>
      <c r="L63" s="6"/>
      <c r="M63" s="6"/>
      <c r="N63" s="6"/>
      <c r="O63" s="6"/>
    </row>
    <row r="64" spans="2:16" x14ac:dyDescent="0.2">
      <c r="B64" s="6"/>
      <c r="C64" s="6"/>
      <c r="D64" s="6"/>
      <c r="E64" s="6"/>
      <c r="F64" s="6"/>
      <c r="G64" s="19"/>
      <c r="H64" s="6"/>
      <c r="I64" s="6"/>
      <c r="J64" s="6"/>
      <c r="K64" s="6"/>
      <c r="L64" s="6"/>
      <c r="M64" s="6"/>
      <c r="N64" s="6"/>
      <c r="O64" s="6"/>
    </row>
    <row r="65" spans="2:15" x14ac:dyDescent="0.2">
      <c r="B65" s="6"/>
      <c r="C65" s="6"/>
      <c r="D65" s="6"/>
      <c r="E65" s="6"/>
      <c r="F65" s="6"/>
      <c r="G65" s="19"/>
      <c r="H65" s="6"/>
      <c r="I65" s="6"/>
      <c r="J65" s="6"/>
      <c r="K65" s="6"/>
      <c r="L65" s="6"/>
      <c r="M65" s="6"/>
      <c r="N65" s="6"/>
      <c r="O65" s="6"/>
    </row>
    <row r="66" spans="2:15" x14ac:dyDescent="0.2">
      <c r="B66" s="6"/>
      <c r="C66" s="6"/>
      <c r="D66" s="6"/>
      <c r="E66" s="6"/>
      <c r="F66" s="6"/>
      <c r="G66" s="19"/>
      <c r="H66" s="6"/>
      <c r="I66" s="6"/>
      <c r="J66" s="6"/>
      <c r="K66" s="6"/>
      <c r="L66" s="6"/>
      <c r="M66" s="6"/>
      <c r="N66" s="6"/>
      <c r="O66" s="6"/>
    </row>
    <row r="67" spans="2:15" x14ac:dyDescent="0.2">
      <c r="B67" s="6"/>
      <c r="C67" s="6"/>
      <c r="D67" s="6"/>
      <c r="E67" s="6"/>
      <c r="F67" s="6"/>
      <c r="G67" s="19"/>
      <c r="H67" s="6"/>
      <c r="I67" s="6"/>
      <c r="J67" s="6"/>
      <c r="K67" s="6"/>
      <c r="L67" s="6"/>
      <c r="M67" s="6"/>
      <c r="N67" s="6"/>
      <c r="O67" s="6"/>
    </row>
    <row r="68" spans="2:15" ht="15.75" x14ac:dyDescent="0.25">
      <c r="B68" s="6"/>
      <c r="C68" s="6"/>
      <c r="D68" s="78"/>
      <c r="E68" s="78"/>
      <c r="F68" s="78"/>
      <c r="G68" s="78"/>
      <c r="H68" s="6"/>
      <c r="I68" s="6"/>
      <c r="J68" s="6"/>
      <c r="K68" s="6"/>
      <c r="L68" s="6"/>
      <c r="M68" s="6"/>
      <c r="N68" s="6"/>
      <c r="O68" s="6"/>
    </row>
    <row r="69" spans="2:15" x14ac:dyDescent="0.2">
      <c r="B69" s="6"/>
      <c r="C69" s="6"/>
      <c r="D69" s="79"/>
      <c r="E69" s="6"/>
      <c r="F69" s="6"/>
      <c r="G69" s="19"/>
      <c r="H69" s="80"/>
      <c r="I69" s="39"/>
      <c r="J69" s="6"/>
      <c r="K69" s="6"/>
      <c r="L69" s="6"/>
      <c r="M69" s="6"/>
      <c r="N69" s="6"/>
      <c r="O69" s="6"/>
    </row>
    <row r="70" spans="2:15" x14ac:dyDescent="0.2">
      <c r="B70" s="6"/>
      <c r="C70" s="6"/>
      <c r="D70" s="6"/>
      <c r="E70" s="6"/>
      <c r="F70" s="6"/>
      <c r="G70" s="19"/>
      <c r="H70" s="39"/>
      <c r="I70" s="6"/>
      <c r="J70" s="6"/>
      <c r="K70" s="6"/>
      <c r="L70" s="6"/>
      <c r="M70" s="6"/>
      <c r="N70" s="6"/>
      <c r="O70" s="6"/>
    </row>
    <row r="71" spans="2:15" x14ac:dyDescent="0.2">
      <c r="B71" s="6"/>
      <c r="C71" s="6"/>
      <c r="D71" s="6"/>
      <c r="E71" s="6"/>
      <c r="F71" s="6"/>
      <c r="G71" s="19"/>
      <c r="H71" s="6"/>
      <c r="I71" s="6"/>
      <c r="J71" s="6"/>
      <c r="K71" s="6"/>
      <c r="L71" s="6"/>
      <c r="M71" s="6"/>
      <c r="N71" s="6"/>
      <c r="O71" s="6"/>
    </row>
    <row r="72" spans="2:15" x14ac:dyDescent="0.2">
      <c r="B72" s="6"/>
      <c r="C72" s="6"/>
      <c r="D72" s="6"/>
      <c r="E72" s="6"/>
      <c r="F72" s="6"/>
      <c r="G72" s="19"/>
      <c r="H72" s="6"/>
      <c r="I72" s="6"/>
      <c r="J72" s="6"/>
      <c r="K72" s="6"/>
      <c r="L72" s="6"/>
      <c r="M72" s="6"/>
      <c r="N72" s="6"/>
      <c r="O72" s="6"/>
    </row>
    <row r="73" spans="2:15" x14ac:dyDescent="0.2">
      <c r="B73" s="6"/>
      <c r="C73" s="6"/>
      <c r="D73" s="6"/>
      <c r="E73" s="6"/>
      <c r="F73" s="6"/>
      <c r="G73" s="19"/>
      <c r="H73" s="6"/>
      <c r="I73" s="6"/>
      <c r="J73" s="6"/>
      <c r="K73" s="6"/>
      <c r="L73" s="6"/>
      <c r="M73" s="6"/>
      <c r="N73" s="6"/>
      <c r="O73" s="6"/>
    </row>
    <row r="74" spans="2:15" x14ac:dyDescent="0.2">
      <c r="B74" s="6"/>
      <c r="C74" s="6"/>
      <c r="D74" s="6"/>
      <c r="E74" s="6"/>
      <c r="F74" s="6"/>
      <c r="G74" s="19"/>
      <c r="H74" s="6"/>
      <c r="I74" s="6"/>
      <c r="J74" s="6"/>
      <c r="K74" s="6"/>
      <c r="L74" s="6"/>
      <c r="M74" s="6"/>
      <c r="N74" s="6"/>
      <c r="O74" s="6"/>
    </row>
    <row r="75" spans="2:15" x14ac:dyDescent="0.2">
      <c r="B75" s="6"/>
      <c r="C75" s="6"/>
      <c r="D75" s="6"/>
      <c r="E75" s="6"/>
      <c r="F75" s="6"/>
      <c r="G75" s="19"/>
      <c r="H75" s="6"/>
      <c r="I75" s="6"/>
      <c r="J75" s="6"/>
      <c r="K75" s="6"/>
      <c r="L75" s="6"/>
      <c r="M75" s="6"/>
      <c r="N75" s="6"/>
      <c r="O75" s="6"/>
    </row>
    <row r="76" spans="2:15" x14ac:dyDescent="0.2">
      <c r="B76" s="6"/>
      <c r="C76" s="6"/>
      <c r="D76" s="6"/>
      <c r="E76" s="6"/>
      <c r="F76" s="6"/>
      <c r="G76" s="19"/>
      <c r="H76" s="6"/>
      <c r="I76" s="6"/>
      <c r="J76" s="6"/>
      <c r="K76" s="6"/>
      <c r="L76" s="6"/>
      <c r="M76" s="6"/>
      <c r="N76" s="6"/>
      <c r="O76" s="6"/>
    </row>
    <row r="77" spans="2:15" x14ac:dyDescent="0.2">
      <c r="B77" s="6"/>
      <c r="C77" s="6"/>
      <c r="D77" s="6"/>
      <c r="E77" s="6"/>
      <c r="F77" s="6"/>
      <c r="G77" s="19"/>
      <c r="H77" s="6"/>
      <c r="I77" s="6"/>
      <c r="J77" s="6"/>
      <c r="K77" s="6"/>
      <c r="L77" s="6"/>
      <c r="M77" s="6"/>
      <c r="N77" s="6"/>
      <c r="O77" s="6"/>
    </row>
    <row r="78" spans="2:15" x14ac:dyDescent="0.2">
      <c r="B78" s="6"/>
      <c r="C78" s="6"/>
      <c r="D78" s="6"/>
      <c r="E78" s="6"/>
      <c r="F78" s="6"/>
      <c r="G78" s="19"/>
      <c r="H78" s="6"/>
      <c r="I78" s="6"/>
      <c r="J78" s="6"/>
      <c r="K78" s="6"/>
      <c r="L78" s="6"/>
      <c r="M78" s="6"/>
      <c r="N78" s="6"/>
      <c r="O78" s="6"/>
    </row>
    <row r="79" spans="2:15" x14ac:dyDescent="0.2">
      <c r="B79" s="6"/>
      <c r="C79" s="6"/>
      <c r="D79" s="6"/>
      <c r="E79" s="6"/>
      <c r="F79" s="6"/>
      <c r="G79" s="19"/>
      <c r="H79" s="6"/>
      <c r="I79" s="6"/>
      <c r="J79" s="6"/>
      <c r="K79" s="6"/>
      <c r="L79" s="6"/>
      <c r="M79" s="6"/>
      <c r="N79" s="6"/>
      <c r="O79" s="6"/>
    </row>
    <row r="80" spans="2:15" x14ac:dyDescent="0.2">
      <c r="B80" s="6"/>
      <c r="C80" s="6"/>
      <c r="D80" s="6"/>
      <c r="E80" s="6"/>
      <c r="F80" s="6"/>
      <c r="G80" s="19"/>
      <c r="H80" s="6"/>
      <c r="I80" s="6"/>
      <c r="J80" s="6"/>
      <c r="K80" s="6"/>
      <c r="L80" s="6"/>
      <c r="M80" s="6"/>
      <c r="N80" s="6"/>
      <c r="O80" s="6"/>
    </row>
    <row r="81" spans="2:15" x14ac:dyDescent="0.2">
      <c r="B81" s="6"/>
      <c r="C81" s="6"/>
      <c r="D81" s="6"/>
      <c r="E81" s="6"/>
      <c r="F81" s="6"/>
      <c r="G81" s="19"/>
      <c r="H81" s="6"/>
      <c r="I81" s="6"/>
      <c r="J81" s="6"/>
      <c r="K81" s="6"/>
      <c r="L81" s="6"/>
      <c r="M81" s="6"/>
      <c r="N81" s="6"/>
      <c r="O81" s="6"/>
    </row>
    <row r="82" spans="2:15" x14ac:dyDescent="0.2">
      <c r="B82" s="6"/>
      <c r="C82" s="6"/>
      <c r="D82" s="6"/>
      <c r="E82" s="6"/>
      <c r="F82" s="6"/>
      <c r="G82" s="19"/>
      <c r="H82" s="6"/>
      <c r="I82" s="6"/>
      <c r="J82" s="6"/>
      <c r="K82" s="6"/>
      <c r="L82" s="6"/>
      <c r="M82" s="6"/>
      <c r="N82" s="6"/>
      <c r="O82" s="6"/>
    </row>
    <row r="83" spans="2:15" x14ac:dyDescent="0.2">
      <c r="B83" s="6"/>
      <c r="C83" s="6"/>
      <c r="D83" s="6"/>
      <c r="E83" s="6"/>
      <c r="F83" s="6"/>
      <c r="G83" s="19"/>
      <c r="H83" s="6"/>
      <c r="I83" s="6"/>
      <c r="J83" s="6"/>
      <c r="K83" s="6"/>
      <c r="L83" s="6"/>
      <c r="M83" s="6"/>
      <c r="N83" s="6"/>
      <c r="O83" s="6"/>
    </row>
    <row r="84" spans="2:15" x14ac:dyDescent="0.2">
      <c r="B84" s="6"/>
      <c r="C84" s="6"/>
      <c r="D84" s="6"/>
      <c r="E84" s="6"/>
      <c r="F84" s="6"/>
      <c r="G84" s="19"/>
      <c r="H84" s="6"/>
      <c r="I84" s="6"/>
      <c r="J84" s="6"/>
      <c r="K84" s="6"/>
      <c r="L84" s="6"/>
      <c r="M84" s="6"/>
      <c r="N84" s="6"/>
      <c r="O84" s="6"/>
    </row>
    <row r="85" spans="2:15" x14ac:dyDescent="0.2">
      <c r="B85" s="6"/>
      <c r="C85" s="6"/>
      <c r="D85" s="6"/>
      <c r="E85" s="6"/>
      <c r="F85" s="6"/>
      <c r="G85" s="6"/>
      <c r="H85" s="6"/>
      <c r="I85" s="6"/>
      <c r="J85" s="6"/>
      <c r="K85" s="6"/>
      <c r="L85" s="6"/>
      <c r="M85" s="6"/>
      <c r="N85" s="6"/>
      <c r="O85" s="6"/>
    </row>
    <row r="86" spans="2:15" ht="15.75" x14ac:dyDescent="0.25">
      <c r="B86" s="6"/>
      <c r="D86" s="20"/>
      <c r="E86" s="6"/>
      <c r="F86" s="6"/>
      <c r="G86" s="6"/>
      <c r="H86" s="6"/>
      <c r="I86" s="6"/>
      <c r="J86" s="6"/>
      <c r="K86" s="6"/>
      <c r="L86" s="6"/>
      <c r="M86" s="6"/>
      <c r="N86" s="6"/>
      <c r="O86" s="6"/>
    </row>
    <row r="87" spans="2:15" ht="15.75" x14ac:dyDescent="0.25">
      <c r="D87" s="20"/>
      <c r="E87" s="6"/>
      <c r="F87" s="6"/>
      <c r="G87" s="6"/>
      <c r="H87" s="6"/>
      <c r="I87" s="6"/>
      <c r="J87" s="6"/>
      <c r="K87" s="6"/>
      <c r="L87" s="6"/>
      <c r="M87" s="6"/>
      <c r="N87" s="6"/>
      <c r="O87" s="6"/>
    </row>
    <row r="88" spans="2:15" ht="15.75" x14ac:dyDescent="0.25">
      <c r="B88" s="6"/>
      <c r="D88" s="20"/>
      <c r="E88" s="6"/>
      <c r="F88" s="6"/>
      <c r="G88" s="6"/>
      <c r="H88" s="6"/>
      <c r="I88" s="6"/>
      <c r="J88" s="6"/>
      <c r="K88" s="6"/>
      <c r="L88" s="6"/>
      <c r="M88" s="6"/>
      <c r="N88" s="6"/>
      <c r="O88" s="6"/>
    </row>
    <row r="89" spans="2:15" x14ac:dyDescent="0.2">
      <c r="B89" s="6"/>
      <c r="D89" s="57"/>
      <c r="E89" s="6"/>
      <c r="F89" s="6"/>
      <c r="G89" s="6"/>
      <c r="H89" s="6"/>
      <c r="I89" s="6"/>
      <c r="J89" s="6"/>
      <c r="K89" s="6"/>
      <c r="L89" s="6"/>
      <c r="M89" s="6"/>
      <c r="N89" s="6"/>
      <c r="O89" s="6"/>
    </row>
    <row r="90" spans="2:15" x14ac:dyDescent="0.2">
      <c r="D90" s="57"/>
      <c r="E90" s="6"/>
      <c r="F90" s="6"/>
      <c r="G90" s="6"/>
      <c r="H90" s="6"/>
      <c r="I90" s="6"/>
      <c r="J90" s="6"/>
      <c r="K90" s="6"/>
      <c r="L90" s="6"/>
      <c r="M90" s="6"/>
      <c r="N90" s="6"/>
      <c r="O90" s="6"/>
    </row>
    <row r="91" spans="2:15" x14ac:dyDescent="0.2">
      <c r="D91" s="57"/>
      <c r="E91" s="6"/>
      <c r="F91" s="6"/>
      <c r="G91" s="6"/>
      <c r="H91" s="6"/>
      <c r="I91" s="6"/>
      <c r="J91" s="6"/>
      <c r="K91" s="6"/>
      <c r="L91" s="6"/>
      <c r="M91" s="6"/>
      <c r="N91" s="6"/>
      <c r="O91" s="6"/>
    </row>
    <row r="92" spans="2:15" x14ac:dyDescent="0.2">
      <c r="D92" s="6"/>
      <c r="F92" s="6"/>
      <c r="G92" s="6"/>
      <c r="H92" s="6"/>
      <c r="I92" s="6"/>
      <c r="J92" s="6"/>
      <c r="K92" s="6"/>
      <c r="L92" s="6"/>
      <c r="M92" s="6"/>
      <c r="N92" s="6"/>
      <c r="O92" s="6"/>
    </row>
    <row r="93" spans="2:15" x14ac:dyDescent="0.2">
      <c r="D93" s="6"/>
      <c r="E93" s="6"/>
      <c r="F93" s="6"/>
      <c r="G93" s="6"/>
      <c r="H93" s="6"/>
      <c r="I93" s="6"/>
      <c r="J93" s="6"/>
      <c r="K93" s="6"/>
      <c r="L93" s="6"/>
      <c r="M93" s="6"/>
      <c r="N93" s="6"/>
      <c r="O93" s="6"/>
    </row>
    <row r="94" spans="2:15" x14ac:dyDescent="0.2">
      <c r="D94" s="6"/>
      <c r="E94" s="6"/>
      <c r="F94" s="6"/>
      <c r="G94" s="6"/>
      <c r="H94" s="6"/>
      <c r="I94" s="6"/>
      <c r="J94" s="6"/>
      <c r="K94" s="6"/>
      <c r="L94" s="6"/>
      <c r="M94" s="6"/>
      <c r="N94" s="6"/>
      <c r="O94" s="6"/>
    </row>
    <row r="95" spans="2:15" x14ac:dyDescent="0.2">
      <c r="D95" s="6"/>
      <c r="E95" s="6"/>
      <c r="F95" s="6"/>
      <c r="G95" s="6"/>
      <c r="H95" s="6"/>
      <c r="I95" s="6"/>
      <c r="J95" s="6"/>
      <c r="K95" s="6"/>
      <c r="L95" s="6"/>
      <c r="M95" s="6"/>
      <c r="N95" s="6"/>
      <c r="O95" s="6"/>
    </row>
  </sheetData>
  <mergeCells count="29">
    <mergeCell ref="J60:M60"/>
    <mergeCell ref="C61:F61"/>
    <mergeCell ref="J61:M61"/>
    <mergeCell ref="J62:M62"/>
    <mergeCell ref="C62:F63"/>
    <mergeCell ref="B46:O46"/>
    <mergeCell ref="B47:C47"/>
    <mergeCell ref="D47:E47"/>
    <mergeCell ref="F47:G47"/>
    <mergeCell ref="H47:I47"/>
    <mergeCell ref="J47:K47"/>
    <mergeCell ref="M47:N47"/>
    <mergeCell ref="B29:O29"/>
    <mergeCell ref="B30:O30"/>
    <mergeCell ref="B31:C31"/>
    <mergeCell ref="D31:E31"/>
    <mergeCell ref="F31:G31"/>
    <mergeCell ref="H31:I31"/>
    <mergeCell ref="J31:K31"/>
    <mergeCell ref="M31:N31"/>
    <mergeCell ref="N5:O5"/>
    <mergeCell ref="B12:O12"/>
    <mergeCell ref="B13:C13"/>
    <mergeCell ref="D13:E13"/>
    <mergeCell ref="F13:G13"/>
    <mergeCell ref="H13:I13"/>
    <mergeCell ref="J13:K13"/>
    <mergeCell ref="M13:N13"/>
    <mergeCell ref="F9:K9"/>
  </mergeCells>
  <pageMargins left="0" right="0" top="0" bottom="0" header="0" footer="0"/>
  <pageSetup scale="55"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47"/>
  <sheetViews>
    <sheetView workbookViewId="0"/>
  </sheetViews>
  <sheetFormatPr baseColWidth="10" defaultColWidth="11.42578125" defaultRowHeight="14.25" x14ac:dyDescent="0.2"/>
  <cols>
    <col min="1" max="1" width="7.7109375" style="6" customWidth="1"/>
    <col min="2" max="2" width="3.42578125" style="6" customWidth="1"/>
    <col min="3" max="3" width="56.42578125" style="6" customWidth="1"/>
    <col min="4" max="4" width="17.5703125" style="6" customWidth="1"/>
    <col min="5" max="5" width="7.5703125" style="6" customWidth="1"/>
    <col min="6" max="6" width="53.7109375" style="6" customWidth="1"/>
    <col min="7" max="7" width="12.7109375" style="6" bestFit="1" customWidth="1"/>
    <col min="8" max="9" width="11.42578125" style="6"/>
    <col min="10" max="10" width="37.7109375" style="6" customWidth="1"/>
    <col min="11" max="16384" width="11.42578125" style="6"/>
  </cols>
  <sheetData>
    <row r="3" spans="3:10" ht="27.75" thickBot="1" x14ac:dyDescent="0.25">
      <c r="C3" s="216" t="s">
        <v>45</v>
      </c>
      <c r="D3" s="216"/>
      <c r="E3" s="216"/>
      <c r="F3" s="216"/>
    </row>
    <row r="4" spans="3:10" ht="24" customHeight="1" thickBot="1" x14ac:dyDescent="0.3">
      <c r="C4" s="192" t="s">
        <v>46</v>
      </c>
      <c r="D4" s="192"/>
      <c r="E4" s="192"/>
      <c r="F4" s="192"/>
      <c r="G4" s="61" t="s">
        <v>47</v>
      </c>
    </row>
    <row r="5" spans="3:10" ht="15" x14ac:dyDescent="0.2">
      <c r="C5" s="217"/>
      <c r="D5" s="217"/>
      <c r="E5" s="217"/>
      <c r="F5" s="217"/>
    </row>
    <row r="6" spans="3:10" ht="15.75" thickBot="1" x14ac:dyDescent="0.3">
      <c r="D6" s="8" t="s">
        <v>27</v>
      </c>
      <c r="E6" s="63"/>
      <c r="F6" s="9"/>
      <c r="G6" s="9"/>
    </row>
    <row r="7" spans="3:10" ht="15" x14ac:dyDescent="0.25">
      <c r="D7" s="8" t="s">
        <v>28</v>
      </c>
      <c r="E7" s="205" t="s">
        <v>82</v>
      </c>
      <c r="F7" s="205"/>
      <c r="G7" s="205"/>
      <c r="H7" s="205"/>
      <c r="I7" s="205"/>
      <c r="J7" s="205"/>
    </row>
    <row r="8" spans="3:10" ht="15.75" thickBot="1" x14ac:dyDescent="0.3">
      <c r="D8" s="8" t="s">
        <v>29</v>
      </c>
      <c r="E8" s="62" t="s">
        <v>75</v>
      </c>
      <c r="F8" s="63"/>
      <c r="G8" s="9"/>
    </row>
    <row r="9" spans="3:10" ht="15" x14ac:dyDescent="0.25">
      <c r="C9" s="59"/>
      <c r="D9" s="60"/>
      <c r="E9" s="64"/>
      <c r="F9" s="60"/>
      <c r="G9" s="59"/>
    </row>
    <row r="10" spans="3:10" ht="15" thickBot="1" x14ac:dyDescent="0.25"/>
    <row r="11" spans="3:10" ht="15.75" thickBot="1" x14ac:dyDescent="0.3">
      <c r="C11" s="65" t="s">
        <v>6</v>
      </c>
      <c r="D11" s="66"/>
      <c r="E11" s="66"/>
      <c r="F11" s="67"/>
      <c r="G11" s="68"/>
    </row>
    <row r="12" spans="3:10" x14ac:dyDescent="0.2">
      <c r="D12" s="44"/>
    </row>
    <row r="13" spans="3:10" ht="15.75" thickBot="1" x14ac:dyDescent="0.3">
      <c r="C13" s="69" t="s">
        <v>48</v>
      </c>
      <c r="D13" s="70">
        <f>'ANEXO 11'!M20</f>
        <v>2422496.96</v>
      </c>
      <c r="F13" s="214" t="s">
        <v>49</v>
      </c>
      <c r="G13" s="215"/>
    </row>
    <row r="14" spans="3:10" ht="15" x14ac:dyDescent="0.25">
      <c r="C14" s="71" t="s">
        <v>50</v>
      </c>
      <c r="D14" s="72">
        <f>'ANEXO 11'!N20</f>
        <v>2421900</v>
      </c>
      <c r="F14" s="218" t="s">
        <v>105</v>
      </c>
      <c r="G14" s="218"/>
    </row>
    <row r="15" spans="3:10" ht="15" x14ac:dyDescent="0.25">
      <c r="C15" s="73" t="s">
        <v>51</v>
      </c>
      <c r="D15" s="74">
        <f>SUM(D13-D14)</f>
        <v>596.95999999996275</v>
      </c>
      <c r="F15" s="219"/>
      <c r="G15" s="219"/>
    </row>
    <row r="16" spans="3:10" ht="15" x14ac:dyDescent="0.25">
      <c r="C16" s="20"/>
      <c r="D16" s="77"/>
      <c r="F16" s="219"/>
      <c r="G16" s="219"/>
    </row>
    <row r="17" spans="3:7" ht="15" x14ac:dyDescent="0.25">
      <c r="C17" s="20"/>
      <c r="D17" s="77"/>
      <c r="F17" s="219"/>
      <c r="G17" s="219"/>
    </row>
    <row r="18" spans="3:7" x14ac:dyDescent="0.2">
      <c r="F18" s="219"/>
      <c r="G18" s="219"/>
    </row>
    <row r="20" spans="3:7" ht="15" thickBot="1" x14ac:dyDescent="0.25"/>
    <row r="21" spans="3:7" ht="15.75" thickBot="1" x14ac:dyDescent="0.3">
      <c r="C21" s="65" t="s">
        <v>13</v>
      </c>
      <c r="D21" s="65"/>
      <c r="E21" s="65"/>
      <c r="F21" s="65"/>
      <c r="G21" s="68"/>
    </row>
    <row r="22" spans="3:7" ht="15.75" thickBot="1" x14ac:dyDescent="0.3">
      <c r="C22" s="65" t="s">
        <v>31</v>
      </c>
      <c r="D22" s="65"/>
      <c r="E22" s="65"/>
      <c r="F22" s="65"/>
      <c r="G22" s="68"/>
    </row>
    <row r="23" spans="3:7" x14ac:dyDescent="0.2">
      <c r="D23" s="44"/>
    </row>
    <row r="24" spans="3:7" ht="15.75" thickBot="1" x14ac:dyDescent="0.3">
      <c r="C24" s="69" t="s">
        <v>48</v>
      </c>
      <c r="D24" s="70">
        <f>'ANEXO 11'!M34</f>
        <v>2128437.1799999997</v>
      </c>
      <c r="F24" s="214" t="s">
        <v>49</v>
      </c>
      <c r="G24" s="215"/>
    </row>
    <row r="25" spans="3:7" ht="15" x14ac:dyDescent="0.25">
      <c r="C25" s="71" t="s">
        <v>50</v>
      </c>
      <c r="D25" s="72">
        <f>'ANEXO 11'!N34</f>
        <v>9688196.9600000009</v>
      </c>
      <c r="F25" s="212" t="s">
        <v>106</v>
      </c>
      <c r="G25" s="212"/>
    </row>
    <row r="26" spans="3:7" ht="15" x14ac:dyDescent="0.25">
      <c r="C26" s="73" t="s">
        <v>51</v>
      </c>
      <c r="D26" s="74">
        <f>SUM(D24-D25)</f>
        <v>-7559759.7800000012</v>
      </c>
      <c r="F26" s="213"/>
      <c r="G26" s="213"/>
    </row>
    <row r="27" spans="3:7" ht="15" x14ac:dyDescent="0.25">
      <c r="C27" s="20"/>
      <c r="D27" s="77"/>
      <c r="F27" s="213"/>
      <c r="G27" s="213"/>
    </row>
    <row r="28" spans="3:7" ht="15" x14ac:dyDescent="0.25">
      <c r="C28" s="20"/>
      <c r="D28" s="77"/>
      <c r="F28" s="213"/>
      <c r="G28" s="213"/>
    </row>
    <row r="29" spans="3:7" x14ac:dyDescent="0.2">
      <c r="F29" s="213"/>
      <c r="G29" s="213"/>
    </row>
    <row r="31" spans="3:7" ht="15" thickBot="1" x14ac:dyDescent="0.25"/>
    <row r="32" spans="3:7" ht="15.75" thickBot="1" x14ac:dyDescent="0.3">
      <c r="C32" s="65" t="s">
        <v>43</v>
      </c>
      <c r="D32" s="65"/>
      <c r="E32" s="65"/>
      <c r="F32" s="65"/>
      <c r="G32" s="68"/>
    </row>
    <row r="33" spans="3:10" ht="15" thickTop="1" x14ac:dyDescent="0.2">
      <c r="D33" s="137"/>
    </row>
    <row r="34" spans="3:10" ht="15.75" thickBot="1" x14ac:dyDescent="0.3">
      <c r="C34" s="69" t="s">
        <v>48</v>
      </c>
      <c r="D34" s="70" t="e">
        <f>'ANEXO 11'!#REF!</f>
        <v>#REF!</v>
      </c>
      <c r="F34" s="214" t="s">
        <v>49</v>
      </c>
      <c r="G34" s="215"/>
    </row>
    <row r="35" spans="3:10" ht="15" x14ac:dyDescent="0.25">
      <c r="C35" s="71" t="s">
        <v>50</v>
      </c>
      <c r="D35" s="72" t="e">
        <f>'ANEXO 11'!#REF!</f>
        <v>#REF!</v>
      </c>
      <c r="F35" s="212" t="s">
        <v>107</v>
      </c>
      <c r="G35" s="212"/>
    </row>
    <row r="36" spans="3:10" ht="15" x14ac:dyDescent="0.25">
      <c r="C36" s="73" t="s">
        <v>51</v>
      </c>
      <c r="D36" s="74" t="e">
        <f>SUM(D34-D35)</f>
        <v>#REF!</v>
      </c>
      <c r="F36" s="213"/>
      <c r="G36" s="213"/>
    </row>
    <row r="37" spans="3:10" x14ac:dyDescent="0.2">
      <c r="F37" s="213"/>
      <c r="G37" s="213"/>
    </row>
    <row r="38" spans="3:10" x14ac:dyDescent="0.2">
      <c r="F38" s="213"/>
      <c r="G38" s="213"/>
    </row>
    <row r="39" spans="3:10" x14ac:dyDescent="0.2">
      <c r="F39" s="213"/>
      <c r="G39" s="213"/>
    </row>
    <row r="40" spans="3:10" x14ac:dyDescent="0.2">
      <c r="F40" s="131"/>
      <c r="G40" s="131"/>
    </row>
    <row r="43" spans="3:10" ht="15" thickBot="1" x14ac:dyDescent="0.25">
      <c r="C43" s="191"/>
      <c r="D43" s="191"/>
      <c r="F43" s="9"/>
      <c r="G43" s="9"/>
      <c r="H43" s="9"/>
    </row>
    <row r="44" spans="3:10" ht="18" x14ac:dyDescent="0.25">
      <c r="C44" s="192" t="s">
        <v>83</v>
      </c>
      <c r="D44" s="192"/>
      <c r="E44" s="8"/>
      <c r="F44" s="192" t="s">
        <v>81</v>
      </c>
      <c r="G44" s="192"/>
      <c r="H44" s="192"/>
      <c r="I44" s="192"/>
      <c r="J44" s="75"/>
    </row>
    <row r="45" spans="3:10" ht="18" x14ac:dyDescent="0.25">
      <c r="C45" s="193" t="s">
        <v>108</v>
      </c>
      <c r="D45" s="193"/>
      <c r="E45" s="8"/>
      <c r="F45" s="192" t="s">
        <v>85</v>
      </c>
      <c r="G45" s="192"/>
      <c r="H45" s="192"/>
      <c r="I45" s="192"/>
      <c r="J45" s="76"/>
    </row>
    <row r="46" spans="3:10" ht="15" x14ac:dyDescent="0.25">
      <c r="C46" s="193"/>
      <c r="D46" s="193"/>
      <c r="F46" s="192"/>
      <c r="G46" s="192"/>
    </row>
    <row r="47" spans="3:10" ht="15" x14ac:dyDescent="0.25">
      <c r="C47" s="192"/>
      <c r="D47" s="192"/>
      <c r="F47" s="192"/>
      <c r="G47" s="192"/>
    </row>
  </sheetData>
  <mergeCells count="18">
    <mergeCell ref="F24:G24"/>
    <mergeCell ref="C3:F3"/>
    <mergeCell ref="C4:F4"/>
    <mergeCell ref="C5:F5"/>
    <mergeCell ref="F13:G13"/>
    <mergeCell ref="F14:G18"/>
    <mergeCell ref="E7:J7"/>
    <mergeCell ref="F25:G29"/>
    <mergeCell ref="F46:G46"/>
    <mergeCell ref="C47:D47"/>
    <mergeCell ref="F47:G47"/>
    <mergeCell ref="F34:G34"/>
    <mergeCell ref="F35:G39"/>
    <mergeCell ref="C44:D44"/>
    <mergeCell ref="C43:D43"/>
    <mergeCell ref="F44:I44"/>
    <mergeCell ref="F45:I45"/>
    <mergeCell ref="C45:D46"/>
  </mergeCells>
  <pageMargins left="1.299212598425197" right="0.70866141732283472" top="1.5354330708661419" bottom="0.74803149606299213" header="0.31496062992125984" footer="0.31496062992125984"/>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
  <sheetViews>
    <sheetView zoomScale="70" zoomScaleNormal="70" zoomScaleSheetLayoutView="85" workbookViewId="0">
      <selection activeCell="Q14" sqref="Q14"/>
    </sheetView>
  </sheetViews>
  <sheetFormatPr baseColWidth="10" defaultColWidth="11.42578125" defaultRowHeight="15" x14ac:dyDescent="0.2"/>
  <cols>
    <col min="1" max="2" width="11.42578125" style="1"/>
    <col min="3" max="3" width="35.7109375" style="1" customWidth="1"/>
    <col min="4" max="4" width="13.42578125" style="1" customWidth="1"/>
    <col min="5" max="5" width="19" style="1" customWidth="1"/>
    <col min="6" max="6" width="14.28515625" style="1" customWidth="1"/>
    <col min="7" max="7" width="19.28515625" style="1" customWidth="1"/>
    <col min="8" max="8" width="12.7109375" style="1" customWidth="1"/>
    <col min="9" max="9" width="19" style="1" customWidth="1"/>
    <col min="10" max="10" width="14" style="1" customWidth="1"/>
    <col min="11" max="11" width="17.7109375" style="1" customWidth="1"/>
    <col min="12" max="12" width="13.28515625" style="1" customWidth="1"/>
    <col min="13" max="13" width="14.28515625" style="1" customWidth="1"/>
    <col min="14" max="14" width="18.28515625" style="1" customWidth="1"/>
    <col min="15" max="15" width="16" style="1" customWidth="1"/>
    <col min="16" max="16" width="11.42578125" style="1"/>
    <col min="17" max="17" width="20.5703125" style="1" customWidth="1"/>
    <col min="18" max="18" width="17.28515625" style="1" bestFit="1" customWidth="1"/>
    <col min="19" max="19" width="17.42578125" style="1" bestFit="1" customWidth="1"/>
    <col min="20" max="20" width="17.28515625" style="1" bestFit="1" customWidth="1"/>
    <col min="21" max="21" width="18.28515625" style="1" customWidth="1"/>
    <col min="22" max="16384" width="11.42578125" style="1"/>
  </cols>
  <sheetData>
    <row r="1" spans="1:19" ht="14.65" customHeight="1" x14ac:dyDescent="0.2"/>
    <row r="2" spans="1:19" ht="27" x14ac:dyDescent="0.35">
      <c r="G2" s="7" t="s">
        <v>26</v>
      </c>
    </row>
    <row r="3" spans="1:19" ht="20.25" x14ac:dyDescent="0.3">
      <c r="B3" s="2" t="s">
        <v>25</v>
      </c>
      <c r="G3" s="3"/>
    </row>
    <row r="4" spans="1:19" x14ac:dyDescent="0.2">
      <c r="G4" s="3"/>
    </row>
    <row r="5" spans="1:19" ht="30.75" customHeight="1" x14ac:dyDescent="0.75">
      <c r="C5" s="58"/>
      <c r="E5" s="25" t="s">
        <v>0</v>
      </c>
      <c r="F5" s="14"/>
      <c r="G5" s="14"/>
      <c r="H5" s="14"/>
      <c r="I5" s="14"/>
      <c r="N5" s="223"/>
      <c r="O5" s="223"/>
    </row>
    <row r="6" spans="1:19" ht="20.25" customHeight="1" x14ac:dyDescent="0.75">
      <c r="C6" s="58"/>
      <c r="E6" s="17"/>
      <c r="F6" s="15"/>
      <c r="G6" s="16"/>
      <c r="H6" s="15"/>
      <c r="I6" s="15"/>
    </row>
    <row r="7" spans="1:19" ht="15.75" x14ac:dyDescent="0.25">
      <c r="E7" s="17"/>
      <c r="F7" s="15"/>
      <c r="G7" s="16"/>
      <c r="H7" s="15"/>
      <c r="I7" s="15"/>
      <c r="M7"/>
    </row>
    <row r="8" spans="1:19" ht="16.5" thickBot="1" x14ac:dyDescent="0.3">
      <c r="E8" s="8" t="s">
        <v>27</v>
      </c>
      <c r="F8" s="63"/>
      <c r="G8" s="9"/>
      <c r="H8" s="10"/>
      <c r="I8" s="10"/>
      <c r="J8" s="47"/>
    </row>
    <row r="9" spans="1:19" ht="16.5" thickBot="1" x14ac:dyDescent="0.3">
      <c r="E9" s="8" t="s">
        <v>28</v>
      </c>
      <c r="F9" s="205" t="s">
        <v>132</v>
      </c>
      <c r="G9" s="205"/>
      <c r="H9" s="205"/>
      <c r="I9" s="205"/>
      <c r="J9" s="205"/>
      <c r="K9" s="205"/>
    </row>
    <row r="10" spans="1:19" ht="16.5" thickBot="1" x14ac:dyDescent="0.3">
      <c r="E10" s="8" t="s">
        <v>29</v>
      </c>
      <c r="F10" s="13" t="s">
        <v>133</v>
      </c>
      <c r="G10" s="12"/>
      <c r="H10" s="11"/>
      <c r="I10" s="11"/>
      <c r="J10" s="48"/>
    </row>
    <row r="11" spans="1:19" ht="16.5" thickBot="1" x14ac:dyDescent="0.3">
      <c r="E11" s="8"/>
      <c r="F11" s="102"/>
      <c r="G11" s="6"/>
      <c r="H11"/>
      <c r="I11"/>
    </row>
    <row r="12" spans="1:19" ht="15.75" thickBot="1" x14ac:dyDescent="0.25">
      <c r="B12" s="194" t="s">
        <v>6</v>
      </c>
      <c r="C12" s="195"/>
      <c r="D12" s="195"/>
      <c r="E12" s="195"/>
      <c r="F12" s="195"/>
      <c r="G12" s="195"/>
      <c r="H12" s="195"/>
      <c r="I12" s="195"/>
      <c r="J12" s="195"/>
      <c r="K12" s="195"/>
      <c r="L12" s="195"/>
      <c r="M12" s="195"/>
      <c r="N12" s="195"/>
      <c r="O12" s="196"/>
    </row>
    <row r="13" spans="1:19" ht="15" customHeight="1" x14ac:dyDescent="0.2">
      <c r="A13" s="4"/>
      <c r="B13" s="197" t="s">
        <v>2</v>
      </c>
      <c r="C13" s="198"/>
      <c r="D13" s="201" t="s">
        <v>127</v>
      </c>
      <c r="E13" s="202"/>
      <c r="F13" s="199" t="s">
        <v>128</v>
      </c>
      <c r="G13" s="200"/>
      <c r="H13" s="201" t="s">
        <v>129</v>
      </c>
      <c r="I13" s="202"/>
      <c r="J13" s="199" t="s">
        <v>3</v>
      </c>
      <c r="K13" s="200"/>
      <c r="L13" s="24" t="s">
        <v>4</v>
      </c>
      <c r="M13" s="199" t="s">
        <v>5</v>
      </c>
      <c r="N13" s="200"/>
      <c r="O13" s="21" t="s">
        <v>4</v>
      </c>
    </row>
    <row r="14" spans="1:19" ht="43.5" customHeight="1" thickBot="1" x14ac:dyDescent="0.25">
      <c r="A14" s="5"/>
      <c r="B14" s="26" t="s">
        <v>1</v>
      </c>
      <c r="C14" s="27" t="s">
        <v>7</v>
      </c>
      <c r="D14" s="27" t="s">
        <v>8</v>
      </c>
      <c r="E14" s="27" t="s">
        <v>9</v>
      </c>
      <c r="F14" s="27" t="s">
        <v>8</v>
      </c>
      <c r="G14" s="27" t="s">
        <v>9</v>
      </c>
      <c r="H14" s="172" t="s">
        <v>8</v>
      </c>
      <c r="I14" s="27" t="s">
        <v>9</v>
      </c>
      <c r="J14" s="26" t="s">
        <v>8</v>
      </c>
      <c r="K14" s="27" t="s">
        <v>9</v>
      </c>
      <c r="L14" s="31" t="s">
        <v>10</v>
      </c>
      <c r="M14" s="28" t="s">
        <v>8</v>
      </c>
      <c r="N14" s="28" t="s">
        <v>9</v>
      </c>
      <c r="O14" s="29" t="s">
        <v>11</v>
      </c>
    </row>
    <row r="15" spans="1:19" ht="45" customHeight="1" x14ac:dyDescent="0.2">
      <c r="B15" s="30">
        <v>91</v>
      </c>
      <c r="C15" s="52" t="s">
        <v>134</v>
      </c>
      <c r="D15" s="160">
        <v>807300</v>
      </c>
      <c r="E15" s="160">
        <v>807300</v>
      </c>
      <c r="F15" s="160">
        <v>807300</v>
      </c>
      <c r="G15" s="160">
        <v>807300</v>
      </c>
      <c r="H15" s="160">
        <v>807300</v>
      </c>
      <c r="I15" s="160">
        <v>807300</v>
      </c>
      <c r="J15" s="161">
        <f>+D15+F15+H15</f>
        <v>2421900</v>
      </c>
      <c r="K15" s="160">
        <f>SUM(E15+G15+I15)</f>
        <v>2421900</v>
      </c>
      <c r="L15" s="162">
        <f>J15/K15</f>
        <v>1</v>
      </c>
      <c r="M15" s="161">
        <f>+J15</f>
        <v>2421900</v>
      </c>
      <c r="N15" s="160">
        <f>+E15*3</f>
        <v>2421900</v>
      </c>
      <c r="O15" s="162">
        <f>M15/N15</f>
        <v>1</v>
      </c>
      <c r="Q15" s="3"/>
      <c r="R15" s="3"/>
      <c r="S15" s="141"/>
    </row>
    <row r="16" spans="1:19" ht="45" customHeight="1" x14ac:dyDescent="0.2">
      <c r="B16" s="30">
        <v>91.1</v>
      </c>
      <c r="C16" s="52" t="s">
        <v>135</v>
      </c>
      <c r="D16" s="36">
        <v>224.75</v>
      </c>
      <c r="E16" s="36">
        <v>0</v>
      </c>
      <c r="F16" s="36">
        <v>176.62</v>
      </c>
      <c r="G16" s="36">
        <v>0</v>
      </c>
      <c r="H16" s="173">
        <v>195.59</v>
      </c>
      <c r="I16" s="36">
        <v>2570450.41</v>
      </c>
      <c r="J16" s="42">
        <f t="shared" ref="J16" si="0">+D16+F16+H16</f>
        <v>596.96</v>
      </c>
      <c r="K16" s="36">
        <v>0</v>
      </c>
      <c r="L16" s="45">
        <v>1</v>
      </c>
      <c r="M16" s="42">
        <v>596.96</v>
      </c>
      <c r="N16" s="160">
        <f t="shared" ref="N16" si="1">+E16*9</f>
        <v>0</v>
      </c>
      <c r="O16" s="45">
        <v>1</v>
      </c>
      <c r="Q16" s="3"/>
      <c r="R16" s="3"/>
      <c r="S16" s="141"/>
    </row>
    <row r="17" spans="2:21" ht="45" customHeight="1" x14ac:dyDescent="0.2">
      <c r="B17" s="22"/>
      <c r="C17" s="53"/>
      <c r="D17" s="138"/>
      <c r="E17" s="37"/>
      <c r="F17" s="37"/>
      <c r="G17" s="37"/>
      <c r="H17" s="55"/>
      <c r="I17" s="37"/>
      <c r="J17" s="42"/>
      <c r="K17" s="36"/>
      <c r="L17" s="45"/>
      <c r="M17" s="42"/>
      <c r="N17" s="160"/>
      <c r="O17" s="45"/>
      <c r="Q17" s="3"/>
      <c r="R17" s="3"/>
      <c r="S17" s="141"/>
    </row>
    <row r="18" spans="2:21" ht="45" customHeight="1" thickBot="1" x14ac:dyDescent="0.25">
      <c r="B18" s="23"/>
      <c r="C18" s="54"/>
      <c r="D18" s="139"/>
      <c r="E18" s="38"/>
      <c r="F18" s="38"/>
      <c r="G18" s="38"/>
      <c r="H18" s="174"/>
      <c r="I18" s="38"/>
      <c r="J18" s="176"/>
      <c r="K18" s="177"/>
      <c r="L18" s="178"/>
      <c r="M18" s="176"/>
      <c r="N18" s="179"/>
      <c r="O18" s="178"/>
      <c r="Q18" s="3"/>
      <c r="R18" s="3"/>
      <c r="S18" s="141"/>
    </row>
    <row r="19" spans="2:21" ht="45" customHeight="1" thickBot="1" x14ac:dyDescent="0.25">
      <c r="B19" s="6"/>
      <c r="C19" s="6"/>
      <c r="D19" s="39"/>
      <c r="E19" s="6"/>
      <c r="F19" s="6"/>
      <c r="G19" s="18"/>
      <c r="H19" s="6"/>
      <c r="I19" s="6"/>
      <c r="J19" s="39"/>
      <c r="K19" s="6"/>
      <c r="L19" s="44"/>
      <c r="M19" s="39"/>
      <c r="N19" s="6"/>
      <c r="O19" s="6"/>
    </row>
    <row r="20" spans="2:21" ht="45" customHeight="1" thickBot="1" x14ac:dyDescent="0.3">
      <c r="B20" s="6"/>
      <c r="C20" s="20" t="s">
        <v>12</v>
      </c>
      <c r="D20" s="180">
        <f t="shared" ref="D20:K20" si="2">SUM(D16:D18)</f>
        <v>224.75</v>
      </c>
      <c r="E20" s="180">
        <f t="shared" si="2"/>
        <v>0</v>
      </c>
      <c r="F20" s="180">
        <f t="shared" si="2"/>
        <v>176.62</v>
      </c>
      <c r="G20" s="180">
        <f t="shared" si="2"/>
        <v>0</v>
      </c>
      <c r="H20" s="180">
        <f t="shared" si="2"/>
        <v>195.59</v>
      </c>
      <c r="I20" s="180">
        <f t="shared" si="2"/>
        <v>2570450.41</v>
      </c>
      <c r="J20" s="180">
        <f t="shared" si="2"/>
        <v>596.96</v>
      </c>
      <c r="K20" s="180">
        <f t="shared" si="2"/>
        <v>0</v>
      </c>
      <c r="L20" s="46">
        <v>1</v>
      </c>
      <c r="M20" s="180">
        <f>SUM(M15:M18)</f>
        <v>2422496.96</v>
      </c>
      <c r="N20" s="180">
        <f>SUM(N15:N18)</f>
        <v>2421900</v>
      </c>
      <c r="O20" s="46">
        <v>1</v>
      </c>
    </row>
    <row r="21" spans="2:21" ht="15.75" x14ac:dyDescent="0.25">
      <c r="B21" s="6"/>
      <c r="C21" s="20"/>
      <c r="D21" s="100"/>
      <c r="E21" s="100"/>
      <c r="F21" s="100"/>
      <c r="G21" s="100"/>
      <c r="H21" s="100"/>
      <c r="I21" s="100"/>
      <c r="J21" s="100"/>
      <c r="K21" s="100"/>
      <c r="L21" s="101"/>
      <c r="M21" s="100"/>
      <c r="N21" s="100"/>
      <c r="O21" s="101"/>
    </row>
    <row r="22" spans="2:21" ht="15.75" thickBot="1" x14ac:dyDescent="0.25">
      <c r="B22" s="6"/>
      <c r="C22" s="6"/>
      <c r="D22" s="6"/>
      <c r="E22" s="6"/>
      <c r="F22" s="6"/>
      <c r="G22" s="19"/>
      <c r="H22" s="6"/>
      <c r="I22" s="6"/>
      <c r="J22" s="39"/>
      <c r="K22" s="6"/>
      <c r="L22" s="6"/>
      <c r="M22" s="39"/>
      <c r="N22" s="6"/>
      <c r="O22" s="6"/>
    </row>
    <row r="23" spans="2:21" ht="24.75" customHeight="1" thickBot="1" x14ac:dyDescent="0.25">
      <c r="B23" s="194" t="s">
        <v>13</v>
      </c>
      <c r="C23" s="195"/>
      <c r="D23" s="195"/>
      <c r="E23" s="195"/>
      <c r="F23" s="195"/>
      <c r="G23" s="195"/>
      <c r="H23" s="195"/>
      <c r="I23" s="195"/>
      <c r="J23" s="195"/>
      <c r="K23" s="195"/>
      <c r="L23" s="195"/>
      <c r="M23" s="195"/>
      <c r="N23" s="195"/>
      <c r="O23" s="196"/>
    </row>
    <row r="24" spans="2:21" ht="25.5" customHeight="1" thickBot="1" x14ac:dyDescent="0.25">
      <c r="B24" s="194" t="s">
        <v>31</v>
      </c>
      <c r="C24" s="195"/>
      <c r="D24" s="195"/>
      <c r="E24" s="195"/>
      <c r="F24" s="195"/>
      <c r="G24" s="195"/>
      <c r="H24" s="195"/>
      <c r="I24" s="195"/>
      <c r="J24" s="195"/>
      <c r="K24" s="195"/>
      <c r="L24" s="195"/>
      <c r="M24" s="195"/>
      <c r="N24" s="195"/>
      <c r="O24" s="196"/>
    </row>
    <row r="25" spans="2:21" ht="19.5" customHeight="1" x14ac:dyDescent="0.2">
      <c r="B25" s="197" t="s">
        <v>2</v>
      </c>
      <c r="C25" s="198"/>
      <c r="D25" s="201" t="s">
        <v>127</v>
      </c>
      <c r="E25" s="202"/>
      <c r="F25" s="199" t="s">
        <v>128</v>
      </c>
      <c r="G25" s="200"/>
      <c r="H25" s="201" t="s">
        <v>129</v>
      </c>
      <c r="I25" s="202"/>
      <c r="J25" s="199" t="s">
        <v>3</v>
      </c>
      <c r="K25" s="200"/>
      <c r="L25" s="24" t="s">
        <v>4</v>
      </c>
      <c r="M25" s="199" t="s">
        <v>5</v>
      </c>
      <c r="N25" s="200"/>
      <c r="O25" s="83" t="s">
        <v>4</v>
      </c>
    </row>
    <row r="26" spans="2:21" ht="49.5" customHeight="1" thickBot="1" x14ac:dyDescent="0.25">
      <c r="B26" s="26" t="s">
        <v>1</v>
      </c>
      <c r="C26" s="27" t="s">
        <v>7</v>
      </c>
      <c r="D26" s="28" t="s">
        <v>14</v>
      </c>
      <c r="E26" s="27" t="s">
        <v>9</v>
      </c>
      <c r="F26" s="27" t="s">
        <v>14</v>
      </c>
      <c r="G26" s="27" t="s">
        <v>9</v>
      </c>
      <c r="H26" s="27" t="s">
        <v>14</v>
      </c>
      <c r="I26" s="32" t="s">
        <v>9</v>
      </c>
      <c r="J26" s="26" t="s">
        <v>14</v>
      </c>
      <c r="K26" s="27" t="s">
        <v>9</v>
      </c>
      <c r="L26" s="33" t="s">
        <v>15</v>
      </c>
      <c r="M26" s="26" t="s">
        <v>14</v>
      </c>
      <c r="N26" s="28" t="s">
        <v>9</v>
      </c>
      <c r="O26" s="29" t="s">
        <v>11</v>
      </c>
    </row>
    <row r="27" spans="2:21" s="4" customFormat="1" ht="36.75" customHeight="1" x14ac:dyDescent="0.2">
      <c r="B27" s="103">
        <v>1000</v>
      </c>
      <c r="C27" s="182" t="s">
        <v>32</v>
      </c>
      <c r="D27" s="93">
        <v>455054.2</v>
      </c>
      <c r="E27" s="93">
        <f>6173775/12</f>
        <v>514481.25</v>
      </c>
      <c r="F27" s="93">
        <v>765040.96</v>
      </c>
      <c r="G27" s="93">
        <v>514481.25</v>
      </c>
      <c r="H27" s="93">
        <v>492458.92</v>
      </c>
      <c r="I27" s="93">
        <v>514481.25</v>
      </c>
      <c r="J27" s="93">
        <f>D27+F27+H27</f>
        <v>1712554.0799999998</v>
      </c>
      <c r="K27" s="36">
        <f>+E27+G27+I27</f>
        <v>1543443.75</v>
      </c>
      <c r="L27" s="45">
        <f>J27/K27</f>
        <v>1.1095668889779753</v>
      </c>
      <c r="M27" s="42">
        <f>+J27</f>
        <v>1712554.0799999998</v>
      </c>
      <c r="N27" s="36">
        <f>+E27*12</f>
        <v>6173775</v>
      </c>
      <c r="O27" s="45">
        <f>M27/N27</f>
        <v>0.27739172224449382</v>
      </c>
      <c r="Q27" s="140"/>
      <c r="R27" s="121"/>
      <c r="S27" s="143"/>
      <c r="T27" s="121"/>
      <c r="U27" s="143"/>
    </row>
    <row r="28" spans="2:21" s="4" customFormat="1" ht="36.75" customHeight="1" x14ac:dyDescent="0.2">
      <c r="B28" s="103">
        <v>2000</v>
      </c>
      <c r="C28" s="182" t="s">
        <v>33</v>
      </c>
      <c r="D28" s="93">
        <v>922.2</v>
      </c>
      <c r="E28" s="93">
        <f>615525/12</f>
        <v>51293.75</v>
      </c>
      <c r="F28" s="93">
        <v>1868.06</v>
      </c>
      <c r="G28" s="93">
        <v>51293.75</v>
      </c>
      <c r="H28" s="93">
        <v>22519.08</v>
      </c>
      <c r="I28" s="93">
        <v>51293.75</v>
      </c>
      <c r="J28" s="93">
        <f>+D28+F28+H28</f>
        <v>25309.340000000004</v>
      </c>
      <c r="K28" s="36">
        <f t="shared" ref="K28:K32" si="3">+E28+G28+I28</f>
        <v>153881.25</v>
      </c>
      <c r="L28" s="45">
        <f>J28/K28</f>
        <v>0.1644731895536331</v>
      </c>
      <c r="M28" s="42">
        <f t="shared" ref="M28:M31" si="4">+J28</f>
        <v>25309.340000000004</v>
      </c>
      <c r="N28" s="36">
        <f t="shared" ref="N28:N32" si="5">+E28*12</f>
        <v>615525</v>
      </c>
      <c r="O28" s="45">
        <f t="shared" ref="O28:O31" si="6">M28/N28</f>
        <v>4.1118297388408276E-2</v>
      </c>
      <c r="Q28" s="140"/>
      <c r="R28" s="121"/>
      <c r="S28" s="143"/>
      <c r="T28" s="121"/>
      <c r="U28" s="143"/>
    </row>
    <row r="29" spans="2:21" s="4" customFormat="1" ht="36.75" customHeight="1" x14ac:dyDescent="0.2">
      <c r="B29" s="103">
        <v>3000</v>
      </c>
      <c r="C29" s="182" t="s">
        <v>39</v>
      </c>
      <c r="D29" s="93">
        <v>112884.02</v>
      </c>
      <c r="E29" s="93">
        <f>2691300/12</f>
        <v>224275</v>
      </c>
      <c r="F29" s="93">
        <v>132267.43</v>
      </c>
      <c r="G29" s="93">
        <v>224275</v>
      </c>
      <c r="H29" s="93">
        <v>140422.31</v>
      </c>
      <c r="I29" s="93">
        <v>224275</v>
      </c>
      <c r="J29" s="93">
        <f>+D29+F29+H29</f>
        <v>385573.76</v>
      </c>
      <c r="K29" s="36">
        <f t="shared" si="3"/>
        <v>672825</v>
      </c>
      <c r="L29" s="45">
        <f t="shared" ref="L29:L30" si="7">J29/K29</f>
        <v>0.57306693419537025</v>
      </c>
      <c r="M29" s="42">
        <f t="shared" si="4"/>
        <v>385573.76</v>
      </c>
      <c r="N29" s="36">
        <f t="shared" si="5"/>
        <v>2691300</v>
      </c>
      <c r="O29" s="45">
        <f t="shared" si="6"/>
        <v>0.14326673354884256</v>
      </c>
      <c r="Q29" s="140"/>
      <c r="R29" s="121"/>
      <c r="S29" s="143"/>
      <c r="T29" s="121"/>
      <c r="U29" s="143"/>
    </row>
    <row r="30" spans="2:21" s="4" customFormat="1" ht="42" customHeight="1" x14ac:dyDescent="0.2">
      <c r="B30" s="103">
        <v>4000</v>
      </c>
      <c r="C30" s="182" t="s">
        <v>34</v>
      </c>
      <c r="D30" s="93">
        <v>5000</v>
      </c>
      <c r="E30" s="93">
        <f>103500/12</f>
        <v>8625</v>
      </c>
      <c r="F30" s="93">
        <v>0</v>
      </c>
      <c r="G30" s="93">
        <v>8625</v>
      </c>
      <c r="H30" s="93">
        <v>0</v>
      </c>
      <c r="I30" s="93">
        <v>8625</v>
      </c>
      <c r="J30" s="93">
        <f t="shared" ref="J30:J32" si="8">+D30+F30+H30</f>
        <v>5000</v>
      </c>
      <c r="K30" s="36">
        <f t="shared" si="3"/>
        <v>25875</v>
      </c>
      <c r="L30" s="45">
        <f t="shared" si="7"/>
        <v>0.19323671497584541</v>
      </c>
      <c r="M30" s="42">
        <f t="shared" si="4"/>
        <v>5000</v>
      </c>
      <c r="N30" s="36">
        <f t="shared" si="5"/>
        <v>103500</v>
      </c>
      <c r="O30" s="45">
        <f t="shared" si="6"/>
        <v>4.8309178743961352E-2</v>
      </c>
      <c r="Q30" s="140"/>
      <c r="R30" s="121"/>
      <c r="S30" s="143"/>
      <c r="T30" s="121"/>
      <c r="U30" s="143"/>
    </row>
    <row r="31" spans="2:21" s="4" customFormat="1" ht="36.75" customHeight="1" x14ac:dyDescent="0.2">
      <c r="B31" s="103">
        <v>5000</v>
      </c>
      <c r="C31" s="182" t="s">
        <v>35</v>
      </c>
      <c r="D31" s="93">
        <v>0</v>
      </c>
      <c r="E31" s="93">
        <f>104096.96/12</f>
        <v>8674.7466666666678</v>
      </c>
      <c r="F31" s="93">
        <v>0</v>
      </c>
      <c r="G31" s="93">
        <v>8674.7466666666678</v>
      </c>
      <c r="H31" s="93">
        <v>0</v>
      </c>
      <c r="I31" s="93">
        <v>8674.7466666666678</v>
      </c>
      <c r="J31" s="93">
        <f>+D31+F31+H31</f>
        <v>0</v>
      </c>
      <c r="K31" s="36">
        <f t="shared" si="3"/>
        <v>26024.240000000005</v>
      </c>
      <c r="L31" s="45">
        <f>+J31/K31</f>
        <v>0</v>
      </c>
      <c r="M31" s="42">
        <f t="shared" si="4"/>
        <v>0</v>
      </c>
      <c r="N31" s="36">
        <f t="shared" si="5"/>
        <v>104096.96000000002</v>
      </c>
      <c r="O31" s="45">
        <f t="shared" si="6"/>
        <v>0</v>
      </c>
      <c r="Q31" s="140"/>
      <c r="R31" s="121"/>
      <c r="S31" s="143"/>
      <c r="T31" s="121"/>
      <c r="U31" s="143"/>
    </row>
    <row r="32" spans="2:21" s="4" customFormat="1" ht="36.75" customHeight="1" thickBot="1" x14ac:dyDescent="0.25">
      <c r="B32" s="104">
        <v>6000</v>
      </c>
      <c r="C32" s="183" t="s">
        <v>36</v>
      </c>
      <c r="D32" s="181">
        <v>0</v>
      </c>
      <c r="E32" s="181">
        <v>0</v>
      </c>
      <c r="F32" s="181">
        <v>0</v>
      </c>
      <c r="G32" s="181">
        <v>0</v>
      </c>
      <c r="H32" s="181">
        <v>0</v>
      </c>
      <c r="I32" s="181">
        <v>0</v>
      </c>
      <c r="J32" s="181">
        <f t="shared" si="8"/>
        <v>0</v>
      </c>
      <c r="K32" s="177">
        <f t="shared" si="3"/>
        <v>0</v>
      </c>
      <c r="L32" s="178">
        <v>0</v>
      </c>
      <c r="M32" s="176">
        <v>0</v>
      </c>
      <c r="N32" s="177">
        <f t="shared" si="5"/>
        <v>0</v>
      </c>
      <c r="O32" s="178">
        <v>0</v>
      </c>
      <c r="Q32" s="140">
        <v>0</v>
      </c>
      <c r="R32" s="144"/>
      <c r="S32" s="143"/>
      <c r="T32" s="143"/>
    </row>
    <row r="33" spans="2:17" customFormat="1" ht="15.75" thickBot="1" x14ac:dyDescent="0.3">
      <c r="D33" s="51"/>
      <c r="Q33" s="91"/>
    </row>
    <row r="34" spans="2:17" ht="16.5" thickBot="1" x14ac:dyDescent="0.3">
      <c r="B34" s="6"/>
      <c r="C34" s="20" t="s">
        <v>12</v>
      </c>
      <c r="D34" s="40">
        <f>SUM(D27:D33)</f>
        <v>573860.42000000004</v>
      </c>
      <c r="E34" s="41">
        <f t="shared" ref="E34:K34" si="9">SUM(E27:E32)</f>
        <v>807349.7466666667</v>
      </c>
      <c r="F34" s="41">
        <f t="shared" si="9"/>
        <v>899176.45</v>
      </c>
      <c r="G34" s="41">
        <f t="shared" si="9"/>
        <v>807349.7466666667</v>
      </c>
      <c r="H34" s="41">
        <f t="shared" si="9"/>
        <v>655400.31000000006</v>
      </c>
      <c r="I34" s="41">
        <f t="shared" si="9"/>
        <v>807349.7466666667</v>
      </c>
      <c r="J34" s="40">
        <f t="shared" si="9"/>
        <v>2128437.1799999997</v>
      </c>
      <c r="K34" s="41">
        <f t="shared" si="9"/>
        <v>2422049.2400000002</v>
      </c>
      <c r="L34" s="46">
        <f>J34/K34</f>
        <v>0.87877535470748713</v>
      </c>
      <c r="M34" s="40">
        <f>SUM(M27:M32)</f>
        <v>2128437.1799999997</v>
      </c>
      <c r="N34" s="40">
        <f>SUM(N27:N32)</f>
        <v>9688196.9600000009</v>
      </c>
      <c r="O34" s="46">
        <f>M34/N34</f>
        <v>0.21969383867687178</v>
      </c>
    </row>
    <row r="35" spans="2:17" x14ac:dyDescent="0.2">
      <c r="B35" s="6"/>
      <c r="C35" s="6"/>
      <c r="D35" s="6"/>
      <c r="E35" s="6"/>
      <c r="F35" s="6"/>
      <c r="G35" s="19"/>
      <c r="H35" s="6"/>
      <c r="I35" s="6"/>
      <c r="J35" s="6"/>
      <c r="K35" s="6"/>
      <c r="L35" s="6"/>
      <c r="M35" s="6"/>
      <c r="N35" s="6"/>
      <c r="O35" s="6"/>
    </row>
    <row r="36" spans="2:17" ht="26.25" customHeight="1" x14ac:dyDescent="0.2">
      <c r="B36" s="6"/>
      <c r="C36" s="6"/>
      <c r="D36" s="6"/>
      <c r="E36" s="39"/>
      <c r="F36" s="6"/>
      <c r="G36" s="39"/>
      <c r="H36" s="6"/>
      <c r="I36" s="39"/>
      <c r="J36" s="6"/>
      <c r="K36" s="6"/>
      <c r="L36" s="6"/>
      <c r="M36" s="6"/>
      <c r="N36" s="6"/>
      <c r="O36" s="6"/>
    </row>
    <row r="37" spans="2:17" x14ac:dyDescent="0.2">
      <c r="B37" s="6"/>
      <c r="C37" s="6"/>
      <c r="D37" s="39"/>
      <c r="E37" s="6"/>
      <c r="F37" s="39"/>
      <c r="G37" s="19"/>
      <c r="H37" s="39"/>
      <c r="I37" s="6"/>
      <c r="J37" s="6"/>
      <c r="K37" s="6"/>
      <c r="L37" s="6"/>
      <c r="M37" s="6"/>
      <c r="N37" s="6"/>
      <c r="O37" s="6"/>
    </row>
    <row r="38" spans="2:17" x14ac:dyDescent="0.2">
      <c r="B38" s="6"/>
      <c r="C38" s="6"/>
      <c r="D38" s="6"/>
      <c r="E38" s="6"/>
      <c r="F38" s="39"/>
      <c r="G38" s="19"/>
      <c r="H38" s="39"/>
      <c r="I38" s="39"/>
      <c r="J38" s="6"/>
      <c r="K38" s="6"/>
      <c r="L38" s="6"/>
      <c r="M38" s="6"/>
      <c r="N38" s="6"/>
      <c r="O38" s="6"/>
    </row>
    <row r="39" spans="2:17" x14ac:dyDescent="0.2">
      <c r="B39" s="6"/>
      <c r="C39" s="6"/>
      <c r="D39" s="6"/>
      <c r="E39" s="6"/>
      <c r="F39" s="39"/>
      <c r="G39" s="19"/>
      <c r="H39" s="39"/>
      <c r="I39" s="6"/>
      <c r="J39" s="6"/>
      <c r="K39" s="6"/>
      <c r="L39" s="6"/>
      <c r="M39" s="6"/>
      <c r="N39" s="6"/>
      <c r="O39" s="6"/>
    </row>
    <row r="40" spans="2:17" ht="15.75" x14ac:dyDescent="0.2">
      <c r="B40" s="6"/>
      <c r="C40" s="187"/>
      <c r="D40" s="187"/>
      <c r="E40" s="188"/>
      <c r="G40" s="3"/>
      <c r="M40" s="6"/>
      <c r="N40" s="6"/>
      <c r="O40" s="6"/>
    </row>
    <row r="41" spans="2:17" x14ac:dyDescent="0.2">
      <c r="B41" s="130"/>
      <c r="C41" s="222" t="s">
        <v>144</v>
      </c>
      <c r="D41" s="222"/>
      <c r="E41" s="222"/>
      <c r="G41" s="3"/>
      <c r="I41" s="220" t="s">
        <v>143</v>
      </c>
      <c r="J41" s="220"/>
      <c r="K41" s="220"/>
      <c r="L41" s="220"/>
      <c r="M41" s="6"/>
      <c r="N41" s="6"/>
      <c r="O41" s="6"/>
    </row>
    <row r="42" spans="2:17" x14ac:dyDescent="0.2">
      <c r="B42" s="6"/>
      <c r="C42" s="221" t="s">
        <v>145</v>
      </c>
      <c r="D42" s="221"/>
      <c r="E42" s="221"/>
      <c r="I42" s="221" t="s">
        <v>146</v>
      </c>
      <c r="J42" s="221"/>
      <c r="K42" s="221"/>
      <c r="L42" s="221"/>
      <c r="M42" s="6"/>
      <c r="N42" s="6"/>
      <c r="O42" s="6"/>
    </row>
    <row r="43" spans="2:17" x14ac:dyDescent="0.2">
      <c r="B43" s="6"/>
      <c r="M43" s="6"/>
      <c r="N43" s="6"/>
      <c r="O43" s="6"/>
    </row>
    <row r="44" spans="2:17" x14ac:dyDescent="0.2">
      <c r="B44" s="6"/>
      <c r="C44" s="6"/>
      <c r="D44" s="6"/>
      <c r="E44" s="6"/>
      <c r="F44" s="6"/>
      <c r="G44" s="19"/>
      <c r="H44" s="6"/>
      <c r="I44" s="6"/>
      <c r="J44" s="6"/>
      <c r="K44" s="6"/>
      <c r="L44" s="6"/>
      <c r="M44" s="6"/>
      <c r="N44" s="6"/>
      <c r="O44" s="6"/>
    </row>
    <row r="45" spans="2:17" x14ac:dyDescent="0.2">
      <c r="B45" s="6"/>
      <c r="N45" s="6"/>
      <c r="O45" s="6"/>
    </row>
    <row r="46" spans="2:17" ht="22.9" customHeight="1" x14ac:dyDescent="0.2">
      <c r="B46" s="6"/>
      <c r="N46" s="6"/>
      <c r="O46" s="6"/>
    </row>
    <row r="47" spans="2:17" ht="15" customHeight="1" x14ac:dyDescent="0.2">
      <c r="B47" s="6"/>
      <c r="N47" s="6"/>
      <c r="O47" s="6"/>
    </row>
    <row r="48" spans="2:17" x14ac:dyDescent="0.2">
      <c r="B48" s="6"/>
      <c r="N48" s="6"/>
      <c r="O48" s="6"/>
    </row>
    <row r="49" spans="2:15" ht="15.75" x14ac:dyDescent="0.25">
      <c r="D49" s="20"/>
      <c r="E49" s="6"/>
      <c r="F49" s="6"/>
      <c r="G49" s="6"/>
      <c r="H49" s="6"/>
      <c r="I49" s="6"/>
      <c r="J49" s="6"/>
      <c r="K49" s="6"/>
      <c r="L49" s="6"/>
      <c r="M49" s="6"/>
      <c r="N49" s="6"/>
      <c r="O49" s="6"/>
    </row>
    <row r="50" spans="2:15" ht="15.75" x14ac:dyDescent="0.25">
      <c r="B50" s="6"/>
      <c r="D50" s="20"/>
      <c r="E50" s="6"/>
      <c r="F50" s="6"/>
      <c r="G50" s="6"/>
      <c r="H50" s="6"/>
      <c r="I50" s="6"/>
      <c r="J50" s="6"/>
      <c r="K50" s="6"/>
      <c r="L50" s="6"/>
      <c r="M50" s="6"/>
      <c r="N50" s="6"/>
      <c r="O50" s="6"/>
    </row>
    <row r="51" spans="2:15" x14ac:dyDescent="0.2">
      <c r="B51" s="6"/>
      <c r="D51" s="57"/>
      <c r="E51" s="6"/>
      <c r="F51" s="6"/>
      <c r="G51" s="6"/>
      <c r="H51" s="6"/>
      <c r="I51" s="6"/>
      <c r="J51" s="6"/>
      <c r="K51" s="6"/>
      <c r="L51" s="6"/>
      <c r="M51" s="6"/>
      <c r="N51" s="6"/>
      <c r="O51" s="6"/>
    </row>
    <row r="52" spans="2:15" x14ac:dyDescent="0.2">
      <c r="D52" s="127"/>
      <c r="E52" s="127"/>
      <c r="F52" s="127"/>
      <c r="G52" s="127"/>
      <c r="H52" s="127"/>
      <c r="I52" s="127"/>
      <c r="J52" s="127"/>
      <c r="K52" s="127"/>
      <c r="L52" s="6"/>
      <c r="M52" s="6"/>
      <c r="N52" s="6"/>
      <c r="O52" s="6"/>
    </row>
    <row r="53" spans="2:15" x14ac:dyDescent="0.2">
      <c r="D53" s="57"/>
      <c r="E53" s="6"/>
      <c r="F53" s="6"/>
      <c r="G53" s="6"/>
      <c r="H53" s="6"/>
      <c r="I53" s="6"/>
      <c r="J53" s="6"/>
      <c r="K53" s="6"/>
      <c r="L53" s="6"/>
      <c r="M53" s="6"/>
      <c r="N53" s="6"/>
      <c r="O53" s="6"/>
    </row>
    <row r="54" spans="2:15" x14ac:dyDescent="0.2">
      <c r="D54" s="6"/>
      <c r="F54" s="6"/>
      <c r="G54" s="6"/>
      <c r="H54" s="6"/>
      <c r="I54" s="6"/>
      <c r="J54" s="6"/>
      <c r="K54" s="6"/>
      <c r="L54" s="6"/>
      <c r="M54" s="6"/>
      <c r="N54" s="6"/>
      <c r="O54" s="6"/>
    </row>
    <row r="55" spans="2:15" x14ac:dyDescent="0.2">
      <c r="D55" s="6"/>
      <c r="E55" s="6"/>
      <c r="F55" s="6"/>
      <c r="G55" s="6"/>
      <c r="H55" s="6"/>
      <c r="I55" s="6"/>
      <c r="J55" s="6"/>
      <c r="K55" s="6"/>
      <c r="L55" s="6"/>
      <c r="M55" s="6"/>
      <c r="N55" s="6"/>
      <c r="O55" s="6"/>
    </row>
    <row r="56" spans="2:15" x14ac:dyDescent="0.2">
      <c r="D56" s="6"/>
      <c r="E56" s="6"/>
      <c r="F56" s="6"/>
      <c r="G56" s="6"/>
      <c r="H56" s="6"/>
      <c r="I56" s="6"/>
      <c r="J56" s="6"/>
      <c r="K56" s="6"/>
      <c r="L56" s="6"/>
      <c r="M56" s="6"/>
      <c r="N56" s="6"/>
      <c r="O56" s="6"/>
    </row>
    <row r="57" spans="2:15" x14ac:dyDescent="0.2">
      <c r="D57" s="6"/>
      <c r="E57" s="6"/>
      <c r="F57" s="6"/>
      <c r="G57" s="6"/>
      <c r="H57" s="6"/>
      <c r="I57" s="6"/>
      <c r="J57" s="6"/>
      <c r="K57" s="6"/>
      <c r="L57" s="6"/>
      <c r="M57" s="6"/>
      <c r="N57" s="6"/>
      <c r="O57" s="6"/>
    </row>
  </sheetData>
  <mergeCells count="21">
    <mergeCell ref="I41:L41"/>
    <mergeCell ref="I42:L42"/>
    <mergeCell ref="C41:E41"/>
    <mergeCell ref="C42:E42"/>
    <mergeCell ref="N5:O5"/>
    <mergeCell ref="B13:C13"/>
    <mergeCell ref="B12:O12"/>
    <mergeCell ref="J13:K13"/>
    <mergeCell ref="M13:N13"/>
    <mergeCell ref="D13:E13"/>
    <mergeCell ref="F13:G13"/>
    <mergeCell ref="H13:I13"/>
    <mergeCell ref="F9:K9"/>
    <mergeCell ref="B23:O23"/>
    <mergeCell ref="B25:C25"/>
    <mergeCell ref="J25:K25"/>
    <mergeCell ref="B24:O24"/>
    <mergeCell ref="M25:N25"/>
    <mergeCell ref="D25:E25"/>
    <mergeCell ref="F25:G25"/>
    <mergeCell ref="H25:I25"/>
  </mergeCells>
  <printOptions horizontalCentered="1"/>
  <pageMargins left="0.7" right="0.7" top="0.75" bottom="0.75" header="0.3" footer="0.3"/>
  <pageSetup scale="39" orientation="landscape" r:id="rId1"/>
  <rowBreaks count="1" manualBreakCount="1">
    <brk id="21" min="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50"/>
  <sheetViews>
    <sheetView topLeftCell="B1" zoomScale="80" zoomScaleNormal="100" zoomScaleSheetLayoutView="70" workbookViewId="0">
      <selection activeCell="J17" sqref="J17"/>
    </sheetView>
  </sheetViews>
  <sheetFormatPr baseColWidth="10" defaultColWidth="11.42578125" defaultRowHeight="14.25" x14ac:dyDescent="0.2"/>
  <cols>
    <col min="1" max="1" width="11.42578125" style="6" hidden="1" customWidth="1"/>
    <col min="2" max="2" width="6.5703125" style="6" customWidth="1"/>
    <col min="3" max="3" width="65.42578125" style="6" customWidth="1"/>
    <col min="4" max="4" width="22.28515625" style="6" customWidth="1"/>
    <col min="5" max="5" width="7.5703125" style="6" customWidth="1"/>
    <col min="6" max="6" width="53.7109375" style="6" customWidth="1"/>
    <col min="7" max="7" width="24.7109375" style="6" customWidth="1"/>
    <col min="8" max="16384" width="11.42578125" style="6"/>
  </cols>
  <sheetData>
    <row r="3" spans="3:8" ht="27" x14ac:dyDescent="0.2">
      <c r="C3" s="216" t="s">
        <v>45</v>
      </c>
      <c r="D3" s="216"/>
      <c r="E3" s="216"/>
      <c r="F3" s="216"/>
    </row>
    <row r="4" spans="3:8" ht="15" x14ac:dyDescent="0.25">
      <c r="C4" s="192" t="s">
        <v>0</v>
      </c>
      <c r="D4" s="192"/>
      <c r="E4" s="192"/>
      <c r="F4" s="192"/>
    </row>
    <row r="5" spans="3:8" ht="15.75" thickBot="1" x14ac:dyDescent="0.25">
      <c r="C5" s="217"/>
      <c r="D5" s="217"/>
      <c r="E5" s="217"/>
      <c r="F5" s="217"/>
    </row>
    <row r="6" spans="3:8" ht="15.75" thickBot="1" x14ac:dyDescent="0.3">
      <c r="D6" s="8" t="s">
        <v>27</v>
      </c>
      <c r="E6" s="63"/>
      <c r="F6" s="9"/>
      <c r="G6" s="61" t="s">
        <v>47</v>
      </c>
    </row>
    <row r="7" spans="3:8" ht="15" customHeight="1" thickBot="1" x14ac:dyDescent="0.3">
      <c r="D7" s="8" t="s">
        <v>28</v>
      </c>
      <c r="E7" s="226" t="s">
        <v>132</v>
      </c>
      <c r="F7" s="226"/>
      <c r="G7" s="226"/>
      <c r="H7" s="226"/>
    </row>
    <row r="8" spans="3:8" ht="15.75" thickBot="1" x14ac:dyDescent="0.3">
      <c r="D8" s="8" t="s">
        <v>29</v>
      </c>
      <c r="E8" s="13" t="s">
        <v>133</v>
      </c>
      <c r="F8" s="63"/>
      <c r="G8" s="9"/>
    </row>
    <row r="9" spans="3:8" ht="15" x14ac:dyDescent="0.25">
      <c r="C9" s="59"/>
      <c r="D9" s="60"/>
      <c r="E9" s="64"/>
      <c r="F9" s="60"/>
      <c r="G9" s="59"/>
    </row>
    <row r="10" spans="3:8" ht="15" thickBot="1" x14ac:dyDescent="0.25"/>
    <row r="11" spans="3:8" ht="15.75" thickBot="1" x14ac:dyDescent="0.3">
      <c r="C11" s="65" t="s">
        <v>6</v>
      </c>
      <c r="D11" s="66"/>
      <c r="E11" s="66"/>
      <c r="F11" s="67"/>
      <c r="G11" s="68"/>
    </row>
    <row r="12" spans="3:8" x14ac:dyDescent="0.2">
      <c r="D12" s="44"/>
    </row>
    <row r="13" spans="3:8" ht="15.75" thickBot="1" x14ac:dyDescent="0.3">
      <c r="C13" s="175" t="s">
        <v>48</v>
      </c>
      <c r="D13" s="166">
        <f>+'ANEXO 11'!M20</f>
        <v>2422496.96</v>
      </c>
      <c r="F13" s="214" t="s">
        <v>49</v>
      </c>
      <c r="G13" s="215"/>
    </row>
    <row r="14" spans="3:8" ht="15" x14ac:dyDescent="0.25">
      <c r="C14" s="175" t="s">
        <v>50</v>
      </c>
      <c r="D14" s="166">
        <f>+'ANEXO 11'!N20</f>
        <v>2421900</v>
      </c>
      <c r="F14" s="224" t="s">
        <v>136</v>
      </c>
      <c r="G14" s="224"/>
    </row>
    <row r="15" spans="3:8" ht="15" x14ac:dyDescent="0.25">
      <c r="C15" s="73" t="s">
        <v>51</v>
      </c>
      <c r="D15" s="166">
        <f>+D13-D14</f>
        <v>596.95999999996275</v>
      </c>
      <c r="F15" s="225"/>
      <c r="G15" s="225"/>
    </row>
    <row r="16" spans="3:8" ht="15" x14ac:dyDescent="0.25">
      <c r="C16" s="20"/>
      <c r="D16" s="77"/>
      <c r="F16" s="225"/>
      <c r="G16" s="225"/>
    </row>
    <row r="17" spans="3:7" ht="15" x14ac:dyDescent="0.25">
      <c r="C17" s="20"/>
      <c r="D17" s="77"/>
      <c r="F17" s="225"/>
      <c r="G17" s="225"/>
    </row>
    <row r="18" spans="3:7" x14ac:dyDescent="0.2">
      <c r="F18" s="225"/>
      <c r="G18" s="225"/>
    </row>
    <row r="19" spans="3:7" x14ac:dyDescent="0.2">
      <c r="F19" s="131"/>
      <c r="G19" s="131"/>
    </row>
    <row r="20" spans="3:7" x14ac:dyDescent="0.2">
      <c r="F20" s="131"/>
      <c r="G20" s="131"/>
    </row>
    <row r="21" spans="3:7" x14ac:dyDescent="0.2">
      <c r="F21" s="131"/>
      <c r="G21" s="131"/>
    </row>
    <row r="22" spans="3:7" x14ac:dyDescent="0.2">
      <c r="F22" s="131"/>
      <c r="G22" s="131"/>
    </row>
    <row r="23" spans="3:7" x14ac:dyDescent="0.2">
      <c r="F23" s="131"/>
      <c r="G23" s="131"/>
    </row>
    <row r="24" spans="3:7" x14ac:dyDescent="0.2">
      <c r="F24" s="131"/>
      <c r="G24" s="131"/>
    </row>
    <row r="25" spans="3:7" x14ac:dyDescent="0.2">
      <c r="F25" s="131"/>
      <c r="G25" s="131"/>
    </row>
    <row r="27" spans="3:7" ht="15" thickBot="1" x14ac:dyDescent="0.25"/>
    <row r="28" spans="3:7" ht="15.75" thickBot="1" x14ac:dyDescent="0.3">
      <c r="C28" s="65" t="s">
        <v>13</v>
      </c>
      <c r="D28" s="65"/>
      <c r="E28" s="65"/>
      <c r="F28" s="65"/>
      <c r="G28" s="68"/>
    </row>
    <row r="29" spans="3:7" ht="15.75" thickBot="1" x14ac:dyDescent="0.3">
      <c r="C29" s="65" t="s">
        <v>31</v>
      </c>
      <c r="D29" s="65"/>
      <c r="E29" s="65"/>
      <c r="F29" s="65"/>
      <c r="G29" s="68"/>
    </row>
    <row r="30" spans="3:7" ht="15" thickBot="1" x14ac:dyDescent="0.25">
      <c r="D30" s="44"/>
    </row>
    <row r="31" spans="3:7" ht="15.75" thickBot="1" x14ac:dyDescent="0.3">
      <c r="C31" s="69" t="s">
        <v>48</v>
      </c>
      <c r="D31" s="164">
        <v>2128437.1800000002</v>
      </c>
      <c r="F31" s="214" t="s">
        <v>49</v>
      </c>
      <c r="G31" s="215"/>
    </row>
    <row r="32" spans="3:7" ht="15" x14ac:dyDescent="0.25">
      <c r="C32" s="71" t="s">
        <v>50</v>
      </c>
      <c r="D32" s="165">
        <f>+'ANEXO 11'!K34</f>
        <v>2422049.2400000002</v>
      </c>
      <c r="F32" s="224" t="s">
        <v>137</v>
      </c>
      <c r="G32" s="224"/>
    </row>
    <row r="33" spans="2:12" ht="15" x14ac:dyDescent="0.25">
      <c r="C33" s="73" t="s">
        <v>51</v>
      </c>
      <c r="D33" s="166">
        <f>+D32-D31</f>
        <v>293612.06000000006</v>
      </c>
      <c r="F33" s="225"/>
      <c r="G33" s="225"/>
    </row>
    <row r="34" spans="2:12" ht="15" x14ac:dyDescent="0.25">
      <c r="C34" s="20"/>
      <c r="D34" s="77"/>
      <c r="F34" s="225"/>
      <c r="G34" s="225"/>
    </row>
    <row r="35" spans="2:12" ht="15" x14ac:dyDescent="0.25">
      <c r="C35" s="20"/>
      <c r="D35" s="77"/>
      <c r="F35" s="225"/>
      <c r="G35" s="225"/>
    </row>
    <row r="36" spans="2:12" x14ac:dyDescent="0.2">
      <c r="F36" s="225"/>
      <c r="G36" s="225"/>
    </row>
    <row r="42" spans="2:12" ht="14.25" customHeight="1" x14ac:dyDescent="0.2">
      <c r="B42" s="227"/>
      <c r="C42" s="227"/>
      <c r="D42" s="227"/>
      <c r="E42" s="227"/>
      <c r="F42" s="217"/>
      <c r="G42" s="217"/>
      <c r="H42" s="217"/>
      <c r="I42" s="217"/>
    </row>
    <row r="43" spans="2:12" x14ac:dyDescent="0.2">
      <c r="F43" s="19"/>
    </row>
    <row r="45" spans="2:12" ht="15.75" x14ac:dyDescent="0.2">
      <c r="C45" s="187"/>
      <c r="D45" s="186"/>
      <c r="E45" s="190"/>
      <c r="F45" s="1"/>
      <c r="G45" s="3"/>
      <c r="H45" s="1"/>
      <c r="I45" s="1"/>
      <c r="J45" s="1"/>
      <c r="K45" s="1"/>
      <c r="L45" s="1"/>
    </row>
    <row r="46" spans="2:12" ht="15" customHeight="1" x14ac:dyDescent="0.2">
      <c r="C46" s="189" t="s">
        <v>144</v>
      </c>
      <c r="D46" s="186"/>
      <c r="E46" s="190"/>
      <c r="F46" s="220" t="s">
        <v>143</v>
      </c>
      <c r="G46" s="220"/>
      <c r="H46" s="1"/>
      <c r="I46" s="1"/>
    </row>
    <row r="47" spans="2:12" ht="15" x14ac:dyDescent="0.2">
      <c r="C47" s="185" t="s">
        <v>145</v>
      </c>
      <c r="D47" s="186"/>
      <c r="E47" s="186"/>
      <c r="F47" s="221" t="s">
        <v>146</v>
      </c>
      <c r="G47" s="221"/>
      <c r="H47" s="185"/>
      <c r="I47" s="185"/>
    </row>
    <row r="48" spans="2:12" ht="15" x14ac:dyDescent="0.2">
      <c r="C48" s="1"/>
      <c r="D48" s="1"/>
      <c r="E48" s="1"/>
      <c r="F48" s="1"/>
      <c r="G48" s="1"/>
      <c r="H48" s="1"/>
      <c r="I48" s="1"/>
      <c r="J48" s="1"/>
      <c r="K48" s="1"/>
      <c r="L48" s="1"/>
    </row>
    <row r="50" spans="6:7" x14ac:dyDescent="0.2">
      <c r="F50" s="163"/>
      <c r="G50" s="163"/>
    </row>
  </sheetData>
  <mergeCells count="12">
    <mergeCell ref="F47:G47"/>
    <mergeCell ref="F46:G46"/>
    <mergeCell ref="F31:G31"/>
    <mergeCell ref="C3:F3"/>
    <mergeCell ref="C4:F4"/>
    <mergeCell ref="C5:F5"/>
    <mergeCell ref="F13:G13"/>
    <mergeCell ref="F14:G18"/>
    <mergeCell ref="E7:H7"/>
    <mergeCell ref="F32:G36"/>
    <mergeCell ref="B42:E42"/>
    <mergeCell ref="F42:I42"/>
  </mergeCells>
  <pageMargins left="0.7" right="0.7" top="0.75" bottom="0.75" header="0.3" footer="0.3"/>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70" zoomScaleNormal="70" zoomScaleSheetLayoutView="100" workbookViewId="0">
      <selection activeCell="O17" sqref="O17"/>
    </sheetView>
  </sheetViews>
  <sheetFormatPr baseColWidth="10" defaultRowHeight="15" x14ac:dyDescent="0.25"/>
  <cols>
    <col min="1" max="1" width="27.5703125" customWidth="1"/>
    <col min="2" max="2" width="26.28515625" customWidth="1"/>
    <col min="3" max="4" width="21.28515625" customWidth="1"/>
    <col min="5" max="5" width="16.7109375" customWidth="1"/>
    <col min="6" max="6" width="21.7109375" bestFit="1" customWidth="1"/>
    <col min="7" max="7" width="19.7109375" customWidth="1"/>
    <col min="8" max="8" width="21.7109375" customWidth="1"/>
    <col min="9" max="9" width="21.42578125" customWidth="1"/>
    <col min="10" max="10" width="17.28515625" customWidth="1"/>
  </cols>
  <sheetData>
    <row r="1" spans="1:11" ht="31.5" customHeight="1" x14ac:dyDescent="0.4">
      <c r="A1" s="232" t="s">
        <v>126</v>
      </c>
      <c r="B1" s="233"/>
      <c r="C1" s="233"/>
      <c r="D1" s="233"/>
      <c r="E1" s="233"/>
      <c r="F1" s="233"/>
      <c r="G1" s="233"/>
      <c r="H1" s="233"/>
      <c r="I1" s="233"/>
      <c r="J1" s="233"/>
      <c r="K1" s="234"/>
    </row>
    <row r="2" spans="1:11" ht="27.75" customHeight="1" x14ac:dyDescent="0.3">
      <c r="A2" s="238" t="s">
        <v>110</v>
      </c>
      <c r="B2" s="239"/>
      <c r="C2" s="239"/>
      <c r="D2" s="239"/>
      <c r="E2" s="239"/>
      <c r="F2" s="239"/>
      <c r="G2" s="239"/>
      <c r="H2" s="239"/>
      <c r="I2" s="239"/>
      <c r="J2" s="239"/>
      <c r="K2" s="240"/>
    </row>
    <row r="3" spans="1:11" ht="18" customHeight="1" x14ac:dyDescent="0.3">
      <c r="A3" s="157"/>
      <c r="B3" s="158"/>
      <c r="C3" s="158"/>
      <c r="D3" s="158"/>
      <c r="E3" s="158"/>
      <c r="F3" s="158"/>
      <c r="G3" s="158"/>
      <c r="H3" s="158"/>
      <c r="I3" s="158"/>
      <c r="J3" s="158"/>
      <c r="K3" s="159"/>
    </row>
    <row r="4" spans="1:11" ht="29.25" customHeight="1" x14ac:dyDescent="0.3">
      <c r="A4" s="238" t="s">
        <v>59</v>
      </c>
      <c r="B4" s="239"/>
      <c r="C4" s="239"/>
      <c r="D4" s="239"/>
      <c r="E4" s="239"/>
      <c r="F4" s="239"/>
      <c r="G4" s="239"/>
      <c r="H4" s="239"/>
      <c r="I4" s="239"/>
      <c r="J4" s="239"/>
      <c r="K4" s="240"/>
    </row>
    <row r="5" spans="1:11" ht="18" customHeight="1" thickBot="1" x14ac:dyDescent="0.3">
      <c r="A5" s="154"/>
      <c r="B5" s="155"/>
      <c r="C5" s="155"/>
      <c r="D5" s="155"/>
      <c r="E5" s="155"/>
      <c r="F5" s="155"/>
      <c r="G5" s="8" t="s">
        <v>27</v>
      </c>
      <c r="H5" s="63"/>
      <c r="I5" s="9"/>
      <c r="J5" s="9"/>
      <c r="K5" s="6"/>
    </row>
    <row r="6" spans="1:11" ht="33.75" customHeight="1" thickBot="1" x14ac:dyDescent="0.3">
      <c r="A6" s="154"/>
      <c r="B6" s="155"/>
      <c r="C6" s="155"/>
      <c r="D6" s="155"/>
      <c r="E6" s="155"/>
      <c r="F6" s="155"/>
      <c r="G6" s="142" t="s">
        <v>28</v>
      </c>
      <c r="H6" s="241" t="s">
        <v>132</v>
      </c>
      <c r="I6" s="241"/>
      <c r="J6" s="241"/>
      <c r="K6" s="241"/>
    </row>
    <row r="7" spans="1:11" ht="18" customHeight="1" thickBot="1" x14ac:dyDescent="0.3">
      <c r="A7" s="145"/>
      <c r="B7" s="6"/>
      <c r="C7" s="6"/>
      <c r="D7" s="6"/>
      <c r="E7" s="6"/>
      <c r="F7" s="6"/>
      <c r="G7" s="8" t="s">
        <v>29</v>
      </c>
      <c r="H7" s="13" t="s">
        <v>133</v>
      </c>
      <c r="I7" s="63"/>
      <c r="J7" s="9"/>
      <c r="K7" s="6"/>
    </row>
    <row r="8" spans="1:11" ht="18" customHeight="1" x14ac:dyDescent="0.25">
      <c r="A8" s="6"/>
      <c r="B8" s="6"/>
      <c r="C8" s="6"/>
      <c r="D8" s="6"/>
      <c r="E8" s="6"/>
      <c r="F8" s="6"/>
      <c r="G8" s="8"/>
      <c r="H8" s="156"/>
      <c r="I8" s="8"/>
      <c r="J8" s="6"/>
      <c r="K8" s="6"/>
    </row>
    <row r="9" spans="1:11" ht="18" customHeight="1" x14ac:dyDescent="0.25">
      <c r="A9" s="146"/>
      <c r="B9" s="146"/>
      <c r="C9" s="146"/>
      <c r="D9" s="146"/>
      <c r="E9" s="146"/>
      <c r="F9" s="146"/>
      <c r="G9" s="8"/>
      <c r="H9" s="156"/>
      <c r="I9" s="8"/>
      <c r="J9" s="6"/>
      <c r="K9" s="6"/>
    </row>
    <row r="10" spans="1:11" ht="27.75" customHeight="1" x14ac:dyDescent="0.25">
      <c r="A10" s="228" t="s">
        <v>111</v>
      </c>
      <c r="B10" s="228" t="s">
        <v>112</v>
      </c>
      <c r="C10" s="228" t="s">
        <v>113</v>
      </c>
      <c r="D10" s="228" t="s">
        <v>114</v>
      </c>
      <c r="E10" s="228" t="s">
        <v>115</v>
      </c>
      <c r="F10" s="229" t="s">
        <v>116</v>
      </c>
      <c r="G10" s="229"/>
      <c r="H10" s="248" t="s">
        <v>117</v>
      </c>
      <c r="I10" s="249"/>
      <c r="J10" s="249"/>
      <c r="K10" s="250"/>
    </row>
    <row r="11" spans="1:11" ht="30.75" customHeight="1" x14ac:dyDescent="0.25">
      <c r="A11" s="228"/>
      <c r="B11" s="228"/>
      <c r="C11" s="228"/>
      <c r="D11" s="228"/>
      <c r="E11" s="228"/>
      <c r="F11" s="230" t="s">
        <v>118</v>
      </c>
      <c r="G11" s="230" t="s">
        <v>119</v>
      </c>
      <c r="H11" s="230" t="s">
        <v>130</v>
      </c>
      <c r="I11" s="230" t="s">
        <v>131</v>
      </c>
      <c r="J11" s="229" t="s">
        <v>120</v>
      </c>
      <c r="K11" s="229"/>
    </row>
    <row r="12" spans="1:11" ht="45.75" customHeight="1" x14ac:dyDescent="0.25">
      <c r="A12" s="228"/>
      <c r="B12" s="228"/>
      <c r="C12" s="228"/>
      <c r="D12" s="228"/>
      <c r="E12" s="228"/>
      <c r="F12" s="231"/>
      <c r="G12" s="231"/>
      <c r="H12" s="231"/>
      <c r="I12" s="231"/>
      <c r="J12" s="147" t="s">
        <v>121</v>
      </c>
      <c r="K12" s="147" t="s">
        <v>122</v>
      </c>
    </row>
    <row r="13" spans="1:11" ht="21" customHeight="1" x14ac:dyDescent="0.25">
      <c r="A13" s="242"/>
      <c r="B13" s="243"/>
      <c r="C13" s="243"/>
      <c r="D13" s="243"/>
      <c r="E13" s="243"/>
      <c r="F13" s="243"/>
      <c r="G13" s="243"/>
      <c r="H13" s="243"/>
      <c r="I13" s="243"/>
      <c r="J13" s="243"/>
      <c r="K13" s="244"/>
    </row>
    <row r="14" spans="1:11" ht="90.6" customHeight="1" x14ac:dyDescent="0.25">
      <c r="A14" s="167" t="s">
        <v>138</v>
      </c>
      <c r="B14" s="167" t="s">
        <v>140</v>
      </c>
      <c r="C14" s="168" t="s">
        <v>123</v>
      </c>
      <c r="D14" s="168" t="s">
        <v>124</v>
      </c>
      <c r="E14" s="168" t="s">
        <v>125</v>
      </c>
      <c r="F14" s="169">
        <f>807300*12</f>
        <v>9687600</v>
      </c>
      <c r="G14" s="170">
        <v>1</v>
      </c>
      <c r="H14" s="169">
        <f>807300*3</f>
        <v>2421900</v>
      </c>
      <c r="I14" s="169">
        <f>+'ANEXO 11'!M20</f>
        <v>2422496.96</v>
      </c>
      <c r="J14" s="171">
        <f>I14*100/F14</f>
        <v>25.006162104133118</v>
      </c>
      <c r="K14" s="170">
        <v>1</v>
      </c>
    </row>
    <row r="15" spans="1:11" ht="20.25" customHeight="1" x14ac:dyDescent="0.25">
      <c r="A15" s="245"/>
      <c r="B15" s="246"/>
      <c r="C15" s="246"/>
      <c r="D15" s="246"/>
      <c r="E15" s="246"/>
      <c r="F15" s="246"/>
      <c r="G15" s="246"/>
      <c r="H15" s="246"/>
      <c r="I15" s="246"/>
      <c r="J15" s="246"/>
      <c r="K15" s="247"/>
    </row>
    <row r="16" spans="1:11" ht="88.15" customHeight="1" x14ac:dyDescent="0.25">
      <c r="A16" s="167" t="s">
        <v>139</v>
      </c>
      <c r="B16" s="167" t="s">
        <v>141</v>
      </c>
      <c r="C16" s="168" t="s">
        <v>123</v>
      </c>
      <c r="D16" s="168" t="s">
        <v>142</v>
      </c>
      <c r="E16" s="168" t="s">
        <v>125</v>
      </c>
      <c r="F16" s="184">
        <f>807305*12</f>
        <v>9687660</v>
      </c>
      <c r="G16" s="170">
        <v>1</v>
      </c>
      <c r="H16" s="184">
        <f>+'ANEXO 11'!K34</f>
        <v>2422049.2400000002</v>
      </c>
      <c r="I16" s="184">
        <f>+'ANEXO 11'!J34</f>
        <v>2128437.1799999997</v>
      </c>
      <c r="J16" s="171">
        <f>I16*100/F16</f>
        <v>21.970601569419237</v>
      </c>
      <c r="K16" s="170">
        <v>1</v>
      </c>
    </row>
    <row r="17" spans="1:11" s="132" customFormat="1" x14ac:dyDescent="0.25">
      <c r="A17" s="8"/>
      <c r="B17" s="8"/>
      <c r="C17" s="8"/>
      <c r="D17" s="8"/>
      <c r="E17" s="8"/>
      <c r="F17" s="8"/>
      <c r="G17" s="8"/>
      <c r="H17" s="8"/>
      <c r="I17" s="8"/>
      <c r="J17" s="8"/>
      <c r="K17" s="8"/>
    </row>
    <row r="18" spans="1:11" s="132" customFormat="1" x14ac:dyDescent="0.25">
      <c r="A18" s="8"/>
      <c r="B18" s="8"/>
      <c r="C18" s="8"/>
      <c r="D18" s="8"/>
      <c r="E18" s="8"/>
      <c r="F18" s="8"/>
      <c r="G18" s="8"/>
      <c r="H18" s="8"/>
      <c r="I18" s="8"/>
      <c r="J18" s="8"/>
      <c r="K18" s="8"/>
    </row>
    <row r="19" spans="1:11" ht="15.75" x14ac:dyDescent="0.25">
      <c r="A19" s="235" t="s">
        <v>71</v>
      </c>
      <c r="B19" s="236"/>
      <c r="C19" s="236"/>
      <c r="D19" s="236"/>
      <c r="E19" s="236"/>
      <c r="F19" s="236"/>
      <c r="G19" s="236"/>
      <c r="H19" s="236"/>
      <c r="I19" s="236"/>
      <c r="J19" s="236"/>
      <c r="K19" s="237"/>
    </row>
    <row r="20" spans="1:11" x14ac:dyDescent="0.25">
      <c r="A20" s="148"/>
      <c r="B20" s="149"/>
      <c r="C20" s="149"/>
      <c r="D20" s="149"/>
      <c r="E20" s="149"/>
      <c r="F20" s="149"/>
      <c r="G20" s="149"/>
      <c r="H20" s="149"/>
      <c r="I20" s="149"/>
      <c r="J20" s="149"/>
      <c r="K20" s="150"/>
    </row>
    <row r="21" spans="1:11" ht="18.75" customHeight="1" x14ac:dyDescent="0.25">
      <c r="A21" s="242"/>
      <c r="B21" s="243"/>
      <c r="C21" s="243"/>
      <c r="D21" s="243"/>
      <c r="E21" s="243"/>
      <c r="F21" s="243"/>
      <c r="G21" s="243"/>
      <c r="H21" s="243"/>
      <c r="I21" s="243"/>
      <c r="J21" s="243"/>
      <c r="K21" s="244"/>
    </row>
    <row r="22" spans="1:11" x14ac:dyDescent="0.25">
      <c r="A22" s="148"/>
      <c r="B22" s="149"/>
      <c r="C22" s="149"/>
      <c r="D22" s="149"/>
      <c r="E22" s="149"/>
      <c r="F22" s="149"/>
      <c r="G22" s="149"/>
      <c r="H22" s="149"/>
      <c r="I22" s="149"/>
      <c r="J22" s="149"/>
      <c r="K22" s="150"/>
    </row>
    <row r="23" spans="1:11" x14ac:dyDescent="0.25">
      <c r="A23" s="148"/>
      <c r="B23" s="149"/>
      <c r="C23" s="149"/>
      <c r="D23" s="149"/>
      <c r="E23" s="149"/>
      <c r="F23" s="149"/>
      <c r="G23" s="149"/>
      <c r="H23" s="149"/>
      <c r="I23" s="149"/>
      <c r="J23" s="149"/>
      <c r="K23" s="150"/>
    </row>
    <row r="24" spans="1:11" x14ac:dyDescent="0.25">
      <c r="A24" s="148"/>
      <c r="B24" s="149"/>
      <c r="C24" s="149"/>
      <c r="D24" s="149"/>
      <c r="E24" s="149"/>
      <c r="F24" s="149"/>
      <c r="G24" s="149"/>
      <c r="H24" s="149"/>
      <c r="I24" s="149"/>
      <c r="J24" s="149"/>
      <c r="K24" s="150"/>
    </row>
    <row r="25" spans="1:11" x14ac:dyDescent="0.25">
      <c r="A25" s="151"/>
      <c r="B25" s="152"/>
      <c r="C25" s="152"/>
      <c r="D25" s="152"/>
      <c r="E25" s="152"/>
      <c r="F25" s="152"/>
      <c r="G25" s="152"/>
      <c r="H25" s="152"/>
      <c r="I25" s="152"/>
      <c r="J25" s="152"/>
      <c r="K25" s="153"/>
    </row>
    <row r="26" spans="1:11" x14ac:dyDescent="0.25">
      <c r="A26" s="151"/>
      <c r="B26" s="152"/>
      <c r="C26" s="152"/>
      <c r="D26" s="152"/>
      <c r="E26" s="152"/>
      <c r="F26" s="152"/>
      <c r="G26" s="152"/>
      <c r="H26" s="152"/>
      <c r="I26" s="152"/>
      <c r="J26" s="152"/>
      <c r="K26" s="153"/>
    </row>
    <row r="27" spans="1:11" x14ac:dyDescent="0.25">
      <c r="A27" s="151"/>
      <c r="B27" s="152"/>
      <c r="C27" s="152"/>
      <c r="D27" s="152"/>
      <c r="E27" s="152"/>
      <c r="F27" s="152"/>
      <c r="G27" s="152"/>
      <c r="H27" s="152"/>
      <c r="I27" s="152"/>
      <c r="J27" s="152"/>
      <c r="K27" s="153"/>
    </row>
    <row r="33" spans="2:8" x14ac:dyDescent="0.25">
      <c r="B33" s="251" t="s">
        <v>144</v>
      </c>
      <c r="C33" s="251"/>
      <c r="F33" s="251" t="s">
        <v>143</v>
      </c>
      <c r="G33" s="251"/>
    </row>
    <row r="34" spans="2:8" x14ac:dyDescent="0.25">
      <c r="B34" s="252" t="s">
        <v>145</v>
      </c>
      <c r="C34" s="252"/>
      <c r="E34" s="252" t="s">
        <v>146</v>
      </c>
      <c r="F34" s="252"/>
      <c r="G34" s="252"/>
      <c r="H34" s="252"/>
    </row>
  </sheetData>
  <mergeCells count="24">
    <mergeCell ref="B34:C34"/>
    <mergeCell ref="E34:H34"/>
    <mergeCell ref="A21:K21"/>
    <mergeCell ref="H10:K10"/>
    <mergeCell ref="C10:C12"/>
    <mergeCell ref="D10:D12"/>
    <mergeCell ref="F33:G33"/>
    <mergeCell ref="B33:C33"/>
    <mergeCell ref="E10:E12"/>
    <mergeCell ref="F10:G10"/>
    <mergeCell ref="F11:F12"/>
    <mergeCell ref="A1:K1"/>
    <mergeCell ref="A19:K19"/>
    <mergeCell ref="A2:K2"/>
    <mergeCell ref="A4:K4"/>
    <mergeCell ref="H6:K6"/>
    <mergeCell ref="G11:G12"/>
    <mergeCell ref="H11:H12"/>
    <mergeCell ref="I11:I12"/>
    <mergeCell ref="J11:K11"/>
    <mergeCell ref="A13:K13"/>
    <mergeCell ref="A15:K15"/>
    <mergeCell ref="A10:A12"/>
    <mergeCell ref="B10:B12"/>
  </mergeCells>
  <pageMargins left="0.7" right="0.7" top="0.75" bottom="0.75" header="0.3" footer="0.3"/>
  <pageSetup scale="5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46"/>
  <sheetViews>
    <sheetView workbookViewId="0"/>
  </sheetViews>
  <sheetFormatPr baseColWidth="10" defaultColWidth="11.42578125" defaultRowHeight="14.25" x14ac:dyDescent="0.2"/>
  <cols>
    <col min="1" max="2" width="11.42578125" style="6"/>
    <col min="3" max="3" width="47.5703125" style="6" customWidth="1"/>
    <col min="4" max="4" width="17.5703125" style="6" customWidth="1"/>
    <col min="5" max="5" width="7.5703125" style="6" customWidth="1"/>
    <col min="6" max="6" width="53.7109375" style="6" customWidth="1"/>
    <col min="7" max="7" width="12.7109375" style="6" bestFit="1" customWidth="1"/>
    <col min="8" max="16384" width="11.42578125" style="6"/>
  </cols>
  <sheetData>
    <row r="3" spans="3:10" ht="33.75" customHeight="1" thickBot="1" x14ac:dyDescent="0.25">
      <c r="C3" s="216" t="s">
        <v>45</v>
      </c>
      <c r="D3" s="216"/>
      <c r="E3" s="216"/>
      <c r="F3" s="216"/>
    </row>
    <row r="4" spans="3:10" ht="15.75" thickBot="1" x14ac:dyDescent="0.3">
      <c r="C4" s="192" t="s">
        <v>46</v>
      </c>
      <c r="D4" s="192"/>
      <c r="E4" s="192"/>
      <c r="F4" s="192"/>
      <c r="G4" s="61" t="s">
        <v>47</v>
      </c>
    </row>
    <row r="5" spans="3:10" ht="24" customHeight="1" x14ac:dyDescent="0.2">
      <c r="C5" s="217"/>
      <c r="D5" s="217"/>
      <c r="E5" s="217"/>
      <c r="F5" s="217"/>
    </row>
    <row r="6" spans="3:10" ht="15.75" thickBot="1" x14ac:dyDescent="0.3">
      <c r="D6" s="8" t="s">
        <v>27</v>
      </c>
      <c r="E6" s="63"/>
      <c r="F6" s="9"/>
      <c r="G6" s="9"/>
    </row>
    <row r="7" spans="3:10" ht="15" x14ac:dyDescent="0.25">
      <c r="D7" s="8" t="s">
        <v>28</v>
      </c>
      <c r="E7" s="205" t="s">
        <v>82</v>
      </c>
      <c r="F7" s="205"/>
      <c r="G7" s="205"/>
      <c r="H7" s="205"/>
      <c r="I7" s="205"/>
      <c r="J7" s="205"/>
    </row>
    <row r="8" spans="3:10" ht="15.75" thickBot="1" x14ac:dyDescent="0.3">
      <c r="D8" s="8" t="s">
        <v>29</v>
      </c>
      <c r="E8" s="62" t="s">
        <v>97</v>
      </c>
      <c r="F8" s="63"/>
      <c r="G8" s="9"/>
    </row>
    <row r="9" spans="3:10" ht="15" x14ac:dyDescent="0.25">
      <c r="C9" s="59"/>
      <c r="D9" s="60"/>
      <c r="E9" s="64"/>
      <c r="F9" s="60"/>
      <c r="G9" s="59"/>
    </row>
    <row r="10" spans="3:10" ht="23.25" customHeight="1" thickBot="1" x14ac:dyDescent="0.25"/>
    <row r="11" spans="3:10" ht="15.75" thickBot="1" x14ac:dyDescent="0.3">
      <c r="C11" s="65" t="s">
        <v>6</v>
      </c>
      <c r="D11" s="66"/>
      <c r="E11" s="66"/>
      <c r="F11" s="67"/>
      <c r="G11" s="68"/>
    </row>
    <row r="12" spans="3:10" x14ac:dyDescent="0.2">
      <c r="D12" s="44"/>
    </row>
    <row r="13" spans="3:10" ht="15.75" thickBot="1" x14ac:dyDescent="0.3">
      <c r="C13" s="69" t="s">
        <v>48</v>
      </c>
      <c r="D13" s="70" t="e">
        <f>'3er TRIMESTRE anexo 11'!M26</f>
        <v>#REF!</v>
      </c>
      <c r="F13" s="214" t="s">
        <v>49</v>
      </c>
      <c r="G13" s="215"/>
    </row>
    <row r="14" spans="3:10" ht="15" x14ac:dyDescent="0.25">
      <c r="C14" s="71" t="s">
        <v>50</v>
      </c>
      <c r="D14" s="72" t="e">
        <f>'3er TRIMESTRE anexo 11'!N26</f>
        <v>#REF!</v>
      </c>
      <c r="F14" s="212" t="s">
        <v>95</v>
      </c>
      <c r="G14" s="212"/>
    </row>
    <row r="15" spans="3:10" ht="15" x14ac:dyDescent="0.25">
      <c r="C15" s="73" t="s">
        <v>51</v>
      </c>
      <c r="D15" s="74" t="e">
        <f>SUM(D13-D14)</f>
        <v>#REF!</v>
      </c>
      <c r="F15" s="213"/>
      <c r="G15" s="213"/>
    </row>
    <row r="16" spans="3:10" ht="15" x14ac:dyDescent="0.25">
      <c r="C16" s="20"/>
      <c r="D16" s="77"/>
      <c r="F16" s="213"/>
      <c r="G16" s="213"/>
    </row>
    <row r="17" spans="3:7" ht="15" x14ac:dyDescent="0.25">
      <c r="C17" s="20"/>
      <c r="D17" s="77"/>
      <c r="F17" s="213"/>
      <c r="G17" s="213"/>
    </row>
    <row r="18" spans="3:7" x14ac:dyDescent="0.2">
      <c r="F18" s="213"/>
      <c r="G18" s="213"/>
    </row>
    <row r="20" spans="3:7" ht="15" thickBot="1" x14ac:dyDescent="0.25"/>
    <row r="21" spans="3:7" ht="15.75" thickBot="1" x14ac:dyDescent="0.3">
      <c r="C21" s="65" t="s">
        <v>13</v>
      </c>
      <c r="D21" s="65"/>
      <c r="E21" s="65"/>
      <c r="F21" s="65"/>
      <c r="G21" s="68"/>
    </row>
    <row r="22" spans="3:7" ht="15.75" thickBot="1" x14ac:dyDescent="0.3">
      <c r="C22" s="65" t="s">
        <v>31</v>
      </c>
      <c r="D22" s="65"/>
      <c r="E22" s="65"/>
      <c r="F22" s="65"/>
      <c r="G22" s="68"/>
    </row>
    <row r="23" spans="3:7" x14ac:dyDescent="0.2">
      <c r="D23" s="44"/>
    </row>
    <row r="24" spans="3:7" ht="15.75" thickBot="1" x14ac:dyDescent="0.3">
      <c r="C24" s="69" t="s">
        <v>48</v>
      </c>
      <c r="D24" s="70" t="e">
        <f>'3er TRIMESTRE anexo 11'!M43</f>
        <v>#REF!</v>
      </c>
      <c r="F24" s="214" t="s">
        <v>49</v>
      </c>
      <c r="G24" s="215"/>
    </row>
    <row r="25" spans="3:7" ht="15" x14ac:dyDescent="0.25">
      <c r="C25" s="71" t="s">
        <v>50</v>
      </c>
      <c r="D25" s="72" t="e">
        <f>'3er TRIMESTRE anexo 11'!N43</f>
        <v>#REF!</v>
      </c>
      <c r="F25" s="212" t="s">
        <v>96</v>
      </c>
      <c r="G25" s="212"/>
    </row>
    <row r="26" spans="3:7" ht="15" x14ac:dyDescent="0.25">
      <c r="C26" s="73" t="s">
        <v>51</v>
      </c>
      <c r="D26" s="74" t="e">
        <f>SUM(D24-D25)</f>
        <v>#REF!</v>
      </c>
      <c r="F26" s="213"/>
      <c r="G26" s="213"/>
    </row>
    <row r="27" spans="3:7" ht="15" x14ac:dyDescent="0.25">
      <c r="C27" s="20"/>
      <c r="D27" s="77"/>
      <c r="F27" s="213"/>
      <c r="G27" s="213"/>
    </row>
    <row r="28" spans="3:7" ht="15" x14ac:dyDescent="0.25">
      <c r="C28" s="20"/>
      <c r="D28" s="77"/>
      <c r="F28" s="213"/>
      <c r="G28" s="213"/>
    </row>
    <row r="29" spans="3:7" x14ac:dyDescent="0.2">
      <c r="F29" s="213"/>
      <c r="G29" s="213"/>
    </row>
    <row r="31" spans="3:7" ht="15" thickBot="1" x14ac:dyDescent="0.25"/>
    <row r="32" spans="3:7" ht="15.75" thickBot="1" x14ac:dyDescent="0.3">
      <c r="C32" s="65" t="s">
        <v>43</v>
      </c>
      <c r="D32" s="65"/>
      <c r="E32" s="65"/>
      <c r="F32" s="65"/>
      <c r="G32" s="68"/>
    </row>
    <row r="33" spans="3:10" x14ac:dyDescent="0.2">
      <c r="D33" s="44"/>
    </row>
    <row r="34" spans="3:10" ht="15.75" thickBot="1" x14ac:dyDescent="0.3">
      <c r="C34" s="69" t="s">
        <v>48</v>
      </c>
      <c r="D34" s="70" t="e">
        <f>+D24</f>
        <v>#REF!</v>
      </c>
      <c r="F34" s="214" t="s">
        <v>49</v>
      </c>
      <c r="G34" s="215"/>
    </row>
    <row r="35" spans="3:10" ht="15" x14ac:dyDescent="0.25">
      <c r="C35" s="71" t="s">
        <v>50</v>
      </c>
      <c r="D35" s="72" t="e">
        <f>+D25</f>
        <v>#REF!</v>
      </c>
      <c r="F35" s="212" t="s">
        <v>96</v>
      </c>
      <c r="G35" s="212"/>
    </row>
    <row r="36" spans="3:10" ht="15" x14ac:dyDescent="0.25">
      <c r="C36" s="73" t="s">
        <v>51</v>
      </c>
      <c r="D36" s="74" t="e">
        <f>SUM(D34-D35)</f>
        <v>#REF!</v>
      </c>
      <c r="F36" s="213"/>
      <c r="G36" s="213"/>
    </row>
    <row r="37" spans="3:10" x14ac:dyDescent="0.2">
      <c r="F37" s="213"/>
      <c r="G37" s="213"/>
    </row>
    <row r="38" spans="3:10" x14ac:dyDescent="0.2">
      <c r="F38" s="213"/>
      <c r="G38" s="213"/>
    </row>
    <row r="39" spans="3:10" x14ac:dyDescent="0.2">
      <c r="F39" s="213"/>
      <c r="G39" s="213"/>
    </row>
    <row r="43" spans="3:10" ht="18" x14ac:dyDescent="0.25">
      <c r="J43" s="75"/>
    </row>
    <row r="44" spans="3:10" ht="18.75" thickBot="1" x14ac:dyDescent="0.3">
      <c r="C44" s="9"/>
      <c r="D44" s="9"/>
      <c r="F44" s="9"/>
      <c r="G44" s="9"/>
      <c r="J44" s="76"/>
    </row>
    <row r="45" spans="3:10" ht="15" x14ac:dyDescent="0.25">
      <c r="C45" s="253" t="s">
        <v>98</v>
      </c>
      <c r="D45" s="253"/>
      <c r="F45" s="253" t="s">
        <v>100</v>
      </c>
      <c r="G45" s="253"/>
    </row>
    <row r="46" spans="3:10" ht="27.75" customHeight="1" x14ac:dyDescent="0.25">
      <c r="C46" s="193" t="s">
        <v>99</v>
      </c>
      <c r="D46" s="193"/>
      <c r="F46" s="192" t="s">
        <v>85</v>
      </c>
      <c r="G46" s="192"/>
    </row>
  </sheetData>
  <mergeCells count="14">
    <mergeCell ref="C3:F3"/>
    <mergeCell ref="C4:F4"/>
    <mergeCell ref="C5:F5"/>
    <mergeCell ref="F13:G13"/>
    <mergeCell ref="F14:G18"/>
    <mergeCell ref="E7:J7"/>
    <mergeCell ref="C45:D45"/>
    <mergeCell ref="F45:G45"/>
    <mergeCell ref="C46:D46"/>
    <mergeCell ref="F46:G46"/>
    <mergeCell ref="F24:G24"/>
    <mergeCell ref="F25:G29"/>
    <mergeCell ref="F34:G34"/>
    <mergeCell ref="F35:G39"/>
  </mergeCells>
  <pageMargins left="0.70866141732283472" right="0.70866141732283472" top="0.74803149606299213" bottom="0.74803149606299213" header="0.31496062992125984" footer="0.31496062992125984"/>
  <pageSetup scale="45"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47"/>
  <sheetViews>
    <sheetView workbookViewId="0"/>
  </sheetViews>
  <sheetFormatPr baseColWidth="10" defaultColWidth="11.42578125" defaultRowHeight="14.25" x14ac:dyDescent="0.2"/>
  <cols>
    <col min="1" max="2" width="11.42578125" style="6"/>
    <col min="3" max="3" width="55.7109375" style="6" customWidth="1"/>
    <col min="4" max="4" width="17.5703125" style="6" customWidth="1"/>
    <col min="5" max="5" width="7.5703125" style="6" customWidth="1"/>
    <col min="6" max="6" width="53.7109375" style="6" customWidth="1"/>
    <col min="7" max="7" width="12.7109375" style="6" bestFit="1" customWidth="1"/>
    <col min="8" max="16384" width="11.42578125" style="6"/>
  </cols>
  <sheetData>
    <row r="3" spans="3:10" ht="33.75" customHeight="1" thickBot="1" x14ac:dyDescent="0.25">
      <c r="C3" s="216" t="s">
        <v>45</v>
      </c>
      <c r="D3" s="216"/>
      <c r="E3" s="216"/>
      <c r="F3" s="216"/>
    </row>
    <row r="4" spans="3:10" ht="15.75" thickBot="1" x14ac:dyDescent="0.3">
      <c r="C4" s="192" t="s">
        <v>46</v>
      </c>
      <c r="D4" s="192"/>
      <c r="E4" s="192"/>
      <c r="F4" s="192"/>
      <c r="G4" s="61" t="s">
        <v>47</v>
      </c>
    </row>
    <row r="5" spans="3:10" ht="24" customHeight="1" x14ac:dyDescent="0.2">
      <c r="C5" s="217"/>
      <c r="D5" s="217"/>
      <c r="E5" s="217"/>
      <c r="F5" s="217"/>
    </row>
    <row r="6" spans="3:10" ht="15.75" thickBot="1" x14ac:dyDescent="0.3">
      <c r="D6" s="8" t="s">
        <v>27</v>
      </c>
      <c r="E6" s="63"/>
      <c r="F6" s="9"/>
      <c r="G6" s="9"/>
    </row>
    <row r="7" spans="3:10" ht="15" customHeight="1" x14ac:dyDescent="0.25">
      <c r="D7" s="8" t="s">
        <v>28</v>
      </c>
      <c r="E7" s="256" t="s">
        <v>82</v>
      </c>
      <c r="F7" s="256"/>
      <c r="G7" s="256"/>
      <c r="H7" s="134"/>
      <c r="I7" s="134"/>
      <c r="J7" s="134"/>
    </row>
    <row r="8" spans="3:10" ht="15.75" thickBot="1" x14ac:dyDescent="0.3">
      <c r="D8" s="8" t="s">
        <v>29</v>
      </c>
      <c r="E8" s="62" t="s">
        <v>102</v>
      </c>
      <c r="F8" s="63"/>
      <c r="G8" s="9"/>
    </row>
    <row r="9" spans="3:10" ht="15" x14ac:dyDescent="0.25">
      <c r="C9" s="59"/>
      <c r="D9" s="60"/>
      <c r="E9" s="64"/>
      <c r="F9" s="60"/>
      <c r="G9" s="59"/>
    </row>
    <row r="10" spans="3:10" ht="23.25" customHeight="1" thickBot="1" x14ac:dyDescent="0.25"/>
    <row r="11" spans="3:10" ht="15.75" thickBot="1" x14ac:dyDescent="0.3">
      <c r="C11" s="65" t="s">
        <v>6</v>
      </c>
      <c r="D11" s="66"/>
      <c r="E11" s="66"/>
      <c r="F11" s="67"/>
      <c r="G11" s="68"/>
    </row>
    <row r="12" spans="3:10" x14ac:dyDescent="0.2">
      <c r="D12" s="44"/>
    </row>
    <row r="13" spans="3:10" ht="15.75" thickBot="1" x14ac:dyDescent="0.3">
      <c r="C13" s="69" t="s">
        <v>48</v>
      </c>
      <c r="D13" s="70" t="e">
        <f>+'4to. TRIMESTRE anexo 11'!M26</f>
        <v>#REF!</v>
      </c>
      <c r="F13" s="214" t="s">
        <v>49</v>
      </c>
      <c r="G13" s="215"/>
    </row>
    <row r="14" spans="3:10" ht="15" x14ac:dyDescent="0.25">
      <c r="C14" s="71" t="s">
        <v>50</v>
      </c>
      <c r="D14" s="72" t="e">
        <f>+'4to. TRIMESTRE anexo 11'!N26</f>
        <v>#REF!</v>
      </c>
      <c r="F14" s="212" t="s">
        <v>103</v>
      </c>
      <c r="G14" s="212"/>
    </row>
    <row r="15" spans="3:10" ht="15" x14ac:dyDescent="0.25">
      <c r="C15" s="73" t="s">
        <v>51</v>
      </c>
      <c r="D15" s="74" t="e">
        <f>SUM(D13-D14)</f>
        <v>#REF!</v>
      </c>
      <c r="F15" s="213"/>
      <c r="G15" s="213"/>
    </row>
    <row r="16" spans="3:10" ht="15" x14ac:dyDescent="0.25">
      <c r="C16" s="20"/>
      <c r="D16" s="77"/>
      <c r="F16" s="213"/>
      <c r="G16" s="213"/>
    </row>
    <row r="17" spans="3:7" ht="15" x14ac:dyDescent="0.25">
      <c r="C17" s="20"/>
      <c r="D17" s="77"/>
      <c r="F17" s="213"/>
      <c r="G17" s="213"/>
    </row>
    <row r="18" spans="3:7" x14ac:dyDescent="0.2">
      <c r="F18" s="213"/>
      <c r="G18" s="213"/>
    </row>
    <row r="20" spans="3:7" ht="15" thickBot="1" x14ac:dyDescent="0.25"/>
    <row r="21" spans="3:7" ht="15.75" thickBot="1" x14ac:dyDescent="0.3">
      <c r="C21" s="65" t="s">
        <v>13</v>
      </c>
      <c r="D21" s="65"/>
      <c r="E21" s="65"/>
      <c r="F21" s="65"/>
      <c r="G21" s="68"/>
    </row>
    <row r="22" spans="3:7" ht="15.75" thickBot="1" x14ac:dyDescent="0.3">
      <c r="C22" s="65" t="s">
        <v>31</v>
      </c>
      <c r="D22" s="65"/>
      <c r="E22" s="65"/>
      <c r="F22" s="65"/>
      <c r="G22" s="68"/>
    </row>
    <row r="23" spans="3:7" x14ac:dyDescent="0.2">
      <c r="D23" s="44"/>
    </row>
    <row r="24" spans="3:7" ht="15.75" thickBot="1" x14ac:dyDescent="0.3">
      <c r="C24" s="69" t="s">
        <v>48</v>
      </c>
      <c r="D24" s="70" t="e">
        <f>+'4to. TRIMESTRE anexo 11'!M43</f>
        <v>#REF!</v>
      </c>
      <c r="F24" s="214" t="s">
        <v>49</v>
      </c>
      <c r="G24" s="215"/>
    </row>
    <row r="25" spans="3:7" ht="15" x14ac:dyDescent="0.25">
      <c r="C25" s="71" t="s">
        <v>50</v>
      </c>
      <c r="D25" s="72" t="e">
        <f>+'4to. TRIMESTRE anexo 11'!N43</f>
        <v>#REF!</v>
      </c>
      <c r="F25" s="212" t="s">
        <v>104</v>
      </c>
      <c r="G25" s="212"/>
    </row>
    <row r="26" spans="3:7" ht="15" x14ac:dyDescent="0.25">
      <c r="C26" s="73" t="s">
        <v>51</v>
      </c>
      <c r="D26" s="74" t="e">
        <f>SUM(D24-D25)</f>
        <v>#REF!</v>
      </c>
      <c r="F26" s="213"/>
      <c r="G26" s="213"/>
    </row>
    <row r="27" spans="3:7" ht="15" x14ac:dyDescent="0.25">
      <c r="C27" s="20"/>
      <c r="D27" s="77"/>
      <c r="F27" s="213"/>
      <c r="G27" s="213"/>
    </row>
    <row r="28" spans="3:7" ht="15" x14ac:dyDescent="0.25">
      <c r="C28" s="20"/>
      <c r="D28" s="77"/>
      <c r="F28" s="213"/>
      <c r="G28" s="213"/>
    </row>
    <row r="29" spans="3:7" x14ac:dyDescent="0.2">
      <c r="F29" s="213"/>
      <c r="G29" s="213"/>
    </row>
    <row r="31" spans="3:7" ht="15" thickBot="1" x14ac:dyDescent="0.25"/>
    <row r="32" spans="3:7" ht="15.75" thickBot="1" x14ac:dyDescent="0.3">
      <c r="C32" s="65" t="s">
        <v>43</v>
      </c>
      <c r="D32" s="65"/>
      <c r="E32" s="65"/>
      <c r="F32" s="65"/>
      <c r="G32" s="68"/>
    </row>
    <row r="33" spans="2:12" x14ac:dyDescent="0.2">
      <c r="D33" s="44"/>
    </row>
    <row r="34" spans="2:12" ht="15.75" thickBot="1" x14ac:dyDescent="0.3">
      <c r="C34" s="69" t="s">
        <v>48</v>
      </c>
      <c r="D34" s="70" t="e">
        <f>+'4to. TRIMESTRE anexo 11'!M53</f>
        <v>#REF!</v>
      </c>
      <c r="F34" s="214" t="s">
        <v>49</v>
      </c>
      <c r="G34" s="215"/>
    </row>
    <row r="35" spans="2:12" ht="15" x14ac:dyDescent="0.25">
      <c r="C35" s="71" t="s">
        <v>50</v>
      </c>
      <c r="D35" s="72" t="e">
        <f>+'4to. TRIMESTRE anexo 11'!N53</f>
        <v>#REF!</v>
      </c>
      <c r="F35" s="212" t="s">
        <v>104</v>
      </c>
      <c r="G35" s="212"/>
    </row>
    <row r="36" spans="2:12" ht="15" x14ac:dyDescent="0.25">
      <c r="C36" s="73" t="s">
        <v>51</v>
      </c>
      <c r="D36" s="74" t="e">
        <f>SUM(D34-D35)</f>
        <v>#REF!</v>
      </c>
      <c r="F36" s="213"/>
      <c r="G36" s="213"/>
    </row>
    <row r="37" spans="2:12" x14ac:dyDescent="0.2">
      <c r="F37" s="213"/>
      <c r="G37" s="213"/>
    </row>
    <row r="38" spans="2:12" x14ac:dyDescent="0.2">
      <c r="F38" s="213"/>
      <c r="G38" s="213"/>
    </row>
    <row r="39" spans="2:12" x14ac:dyDescent="0.2">
      <c r="F39" s="213"/>
      <c r="G39" s="213"/>
    </row>
    <row r="43" spans="2:12" ht="18" x14ac:dyDescent="0.25">
      <c r="J43" s="75"/>
    </row>
    <row r="44" spans="2:12" customFormat="1" ht="15" x14ac:dyDescent="0.25">
      <c r="B44" s="89"/>
      <c r="C44" s="89"/>
      <c r="D44" s="89"/>
      <c r="E44" s="89"/>
      <c r="F44" s="89"/>
      <c r="G44" s="89"/>
      <c r="H44" s="89"/>
      <c r="I44" s="254"/>
      <c r="J44" s="254"/>
      <c r="K44" s="254"/>
      <c r="L44" s="89"/>
    </row>
    <row r="45" spans="2:12" customFormat="1" ht="15" x14ac:dyDescent="0.25">
      <c r="B45" s="89"/>
      <c r="C45" s="255" t="s">
        <v>83</v>
      </c>
      <c r="D45" s="255"/>
      <c r="E45" s="135"/>
      <c r="F45" s="255" t="s">
        <v>81</v>
      </c>
      <c r="G45" s="255"/>
      <c r="H45" s="20"/>
      <c r="I45" s="20"/>
    </row>
    <row r="46" spans="2:12" customFormat="1" ht="36" customHeight="1" x14ac:dyDescent="0.25">
      <c r="B46" s="89"/>
      <c r="C46" s="193" t="s">
        <v>84</v>
      </c>
      <c r="D46" s="193"/>
      <c r="E46" s="136"/>
      <c r="F46" s="192" t="s">
        <v>85</v>
      </c>
      <c r="G46" s="192"/>
      <c r="H46" s="20"/>
      <c r="I46" s="20"/>
    </row>
    <row r="47" spans="2:12" customFormat="1" ht="15" x14ac:dyDescent="0.25">
      <c r="B47" s="89"/>
      <c r="C47" s="136"/>
      <c r="D47" s="136"/>
      <c r="E47" s="136"/>
      <c r="F47" s="136"/>
      <c r="G47" s="89"/>
      <c r="H47" s="89"/>
      <c r="I47" s="89"/>
      <c r="J47" s="89"/>
      <c r="K47" s="89"/>
      <c r="L47" s="89"/>
    </row>
  </sheetData>
  <mergeCells count="15">
    <mergeCell ref="I44:K44"/>
    <mergeCell ref="C46:D46"/>
    <mergeCell ref="F46:G46"/>
    <mergeCell ref="C3:F3"/>
    <mergeCell ref="C4:F4"/>
    <mergeCell ref="C5:F5"/>
    <mergeCell ref="F13:G13"/>
    <mergeCell ref="F14:G18"/>
    <mergeCell ref="F24:G24"/>
    <mergeCell ref="F25:G29"/>
    <mergeCell ref="F34:G34"/>
    <mergeCell ref="F35:G39"/>
    <mergeCell ref="C45:D45"/>
    <mergeCell ref="F45:G45"/>
    <mergeCell ref="E7:G7"/>
  </mergeCells>
  <pageMargins left="0.70866141732283472" right="0.70866141732283472" top="0.74803149606299213" bottom="0.74803149606299213" header="0.31496062992125984" footer="0.31496062992125984"/>
  <pageSetup scale="4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4"/>
  <sheetViews>
    <sheetView workbookViewId="0"/>
  </sheetViews>
  <sheetFormatPr baseColWidth="10" defaultColWidth="10.7109375" defaultRowHeight="15" x14ac:dyDescent="0.25"/>
  <cols>
    <col min="2" max="2" width="31.7109375" customWidth="1"/>
    <col min="3" max="3" width="20.42578125" customWidth="1"/>
    <col min="4" max="4" width="16.42578125" bestFit="1" customWidth="1"/>
    <col min="5" max="5" width="11.7109375" customWidth="1"/>
    <col min="6" max="6" width="10.7109375" customWidth="1"/>
    <col min="7" max="7" width="9.7109375" customWidth="1"/>
    <col min="8" max="8" width="8.28515625" bestFit="1" customWidth="1"/>
    <col min="9" max="9" width="13" customWidth="1"/>
    <col min="11" max="11" width="10.42578125" customWidth="1"/>
  </cols>
  <sheetData>
    <row r="2" spans="2:12" ht="15" customHeight="1" x14ac:dyDescent="0.25">
      <c r="B2" s="257" t="s">
        <v>58</v>
      </c>
      <c r="C2" s="258"/>
      <c r="D2" s="258"/>
      <c r="E2" s="258"/>
      <c r="F2" s="258"/>
      <c r="G2" s="258"/>
      <c r="H2" s="258"/>
      <c r="I2" s="258"/>
      <c r="J2" s="258"/>
      <c r="K2" s="258"/>
      <c r="L2" s="259"/>
    </row>
    <row r="3" spans="2:12" x14ac:dyDescent="0.25">
      <c r="B3" s="260"/>
      <c r="C3" s="261"/>
      <c r="D3" s="261"/>
      <c r="E3" s="261"/>
      <c r="F3" s="261"/>
      <c r="G3" s="261"/>
      <c r="H3" s="261"/>
      <c r="I3" s="261"/>
      <c r="J3" s="261"/>
      <c r="K3" s="261"/>
      <c r="L3" s="262"/>
    </row>
    <row r="4" spans="2:12" x14ac:dyDescent="0.25">
      <c r="B4" s="260"/>
      <c r="C4" s="261"/>
      <c r="D4" s="261"/>
      <c r="E4" s="261"/>
      <c r="F4" s="261"/>
      <c r="G4" s="261"/>
      <c r="H4" s="261"/>
      <c r="I4" s="261"/>
      <c r="J4" s="261"/>
      <c r="K4" s="261"/>
      <c r="L4" s="262"/>
    </row>
    <row r="5" spans="2:12" ht="15" customHeight="1" x14ac:dyDescent="0.25">
      <c r="B5" s="260"/>
      <c r="C5" s="261"/>
      <c r="D5" s="261"/>
      <c r="E5" s="261"/>
      <c r="F5" s="261"/>
      <c r="G5" s="261"/>
      <c r="H5" s="261"/>
      <c r="I5" s="261"/>
      <c r="J5" s="261"/>
      <c r="K5" s="261"/>
      <c r="L5" s="262"/>
    </row>
    <row r="6" spans="2:12" ht="15" customHeight="1" x14ac:dyDescent="0.25">
      <c r="B6" s="260"/>
      <c r="C6" s="261"/>
      <c r="D6" s="261"/>
      <c r="E6" s="261"/>
      <c r="F6" s="261"/>
      <c r="G6" s="261"/>
      <c r="H6" s="261"/>
      <c r="I6" s="261"/>
      <c r="J6" s="261"/>
      <c r="K6" s="261"/>
      <c r="L6" s="262"/>
    </row>
    <row r="7" spans="2:12" ht="15" customHeight="1" x14ac:dyDescent="0.25">
      <c r="B7" s="260" t="s">
        <v>82</v>
      </c>
      <c r="C7" s="261"/>
      <c r="D7" s="261"/>
      <c r="E7" s="261"/>
      <c r="F7" s="261"/>
      <c r="G7" s="261"/>
      <c r="H7" s="261"/>
      <c r="I7" s="261"/>
      <c r="J7" s="261"/>
      <c r="K7" s="261"/>
      <c r="L7" s="262"/>
    </row>
    <row r="8" spans="2:12" ht="41.25" customHeight="1" x14ac:dyDescent="0.25">
      <c r="B8" s="273" t="s">
        <v>59</v>
      </c>
      <c r="C8" s="274"/>
      <c r="D8" s="274"/>
      <c r="E8" s="274"/>
      <c r="F8" s="274"/>
      <c r="G8" s="274"/>
      <c r="H8" s="274"/>
      <c r="I8" s="274"/>
      <c r="J8" s="274"/>
      <c r="K8" s="274"/>
      <c r="L8" s="275"/>
    </row>
    <row r="9" spans="2:12" ht="33" customHeight="1" x14ac:dyDescent="0.25">
      <c r="B9" s="276" t="s">
        <v>60</v>
      </c>
      <c r="C9" s="276" t="s">
        <v>61</v>
      </c>
      <c r="D9" s="276" t="s">
        <v>62</v>
      </c>
      <c r="E9" s="276" t="s">
        <v>63</v>
      </c>
      <c r="F9" s="276" t="s">
        <v>64</v>
      </c>
      <c r="G9" s="266" t="s">
        <v>109</v>
      </c>
      <c r="H9" s="266"/>
      <c r="I9" s="266" t="s">
        <v>52</v>
      </c>
      <c r="J9" s="266"/>
      <c r="K9" s="266"/>
      <c r="L9" s="266"/>
    </row>
    <row r="10" spans="2:12" ht="30" customHeight="1" x14ac:dyDescent="0.25">
      <c r="B10" s="276"/>
      <c r="C10" s="276"/>
      <c r="D10" s="276"/>
      <c r="E10" s="276"/>
      <c r="F10" s="276"/>
      <c r="G10" s="276" t="s">
        <v>65</v>
      </c>
      <c r="H10" s="276" t="s">
        <v>66</v>
      </c>
      <c r="I10" s="276" t="s">
        <v>93</v>
      </c>
      <c r="J10" s="276" t="s">
        <v>72</v>
      </c>
      <c r="K10" s="276" t="s">
        <v>53</v>
      </c>
      <c r="L10" s="276"/>
    </row>
    <row r="11" spans="2:12" x14ac:dyDescent="0.25">
      <c r="B11" s="276"/>
      <c r="C11" s="276"/>
      <c r="D11" s="276"/>
      <c r="E11" s="276"/>
      <c r="F11" s="276"/>
      <c r="G11" s="276"/>
      <c r="H11" s="276"/>
      <c r="I11" s="276"/>
      <c r="J11" s="276"/>
      <c r="K11" s="276" t="s">
        <v>69</v>
      </c>
      <c r="L11" s="266" t="s">
        <v>70</v>
      </c>
    </row>
    <row r="12" spans="2:12" ht="22.15" customHeight="1" x14ac:dyDescent="0.25">
      <c r="B12" s="276"/>
      <c r="C12" s="276"/>
      <c r="D12" s="276"/>
      <c r="E12" s="276"/>
      <c r="F12" s="276"/>
      <c r="G12" s="266"/>
      <c r="H12" s="266"/>
      <c r="I12" s="276"/>
      <c r="J12" s="276"/>
      <c r="K12" s="276"/>
      <c r="L12" s="266"/>
    </row>
    <row r="13" spans="2:12" s="87" customFormat="1" ht="105" x14ac:dyDescent="0.25">
      <c r="B13" s="84" t="s">
        <v>91</v>
      </c>
      <c r="C13" s="84" t="s">
        <v>86</v>
      </c>
      <c r="D13" s="85" t="s">
        <v>87</v>
      </c>
      <c r="E13" s="85" t="s">
        <v>88</v>
      </c>
      <c r="F13" s="85" t="s">
        <v>89</v>
      </c>
      <c r="G13" s="86">
        <v>1</v>
      </c>
      <c r="H13" s="85"/>
      <c r="I13" s="86">
        <v>1</v>
      </c>
      <c r="J13" s="86">
        <v>1</v>
      </c>
      <c r="K13" s="86">
        <v>1</v>
      </c>
      <c r="L13" s="86">
        <v>1</v>
      </c>
    </row>
    <row r="14" spans="2:12" s="87" customFormat="1" ht="45" x14ac:dyDescent="0.25">
      <c r="B14" s="84" t="s">
        <v>94</v>
      </c>
      <c r="C14" s="84" t="s">
        <v>86</v>
      </c>
      <c r="D14" s="85" t="s">
        <v>87</v>
      </c>
      <c r="E14" s="85" t="s">
        <v>88</v>
      </c>
      <c r="F14" s="85" t="s">
        <v>89</v>
      </c>
      <c r="G14" s="86">
        <v>1</v>
      </c>
      <c r="H14" s="85"/>
      <c r="I14" s="86">
        <v>1</v>
      </c>
      <c r="J14" s="86">
        <v>1</v>
      </c>
      <c r="K14" s="86">
        <v>1</v>
      </c>
      <c r="L14" s="86">
        <v>1</v>
      </c>
    </row>
    <row r="15" spans="2:12" s="87" customFormat="1" x14ac:dyDescent="0.25">
      <c r="B15" s="84"/>
      <c r="C15" s="84"/>
      <c r="D15" s="85"/>
      <c r="E15" s="85"/>
      <c r="F15" s="85"/>
      <c r="G15" s="86"/>
      <c r="H15" s="85"/>
      <c r="I15" s="86"/>
      <c r="J15" s="86"/>
      <c r="K15" s="86"/>
      <c r="L15" s="86"/>
    </row>
    <row r="16" spans="2:12" x14ac:dyDescent="0.25">
      <c r="B16" s="267"/>
      <c r="C16" s="268"/>
      <c r="D16" s="268"/>
      <c r="E16" s="268"/>
      <c r="F16" s="268"/>
      <c r="G16" s="268"/>
      <c r="H16" s="268"/>
      <c r="I16" s="268"/>
      <c r="J16" s="268"/>
      <c r="K16" s="268"/>
      <c r="L16" s="269"/>
    </row>
    <row r="17" spans="2:12" ht="15" customHeight="1" x14ac:dyDescent="0.25">
      <c r="B17" s="88"/>
      <c r="C17" s="270" t="s">
        <v>71</v>
      </c>
      <c r="D17" s="271"/>
      <c r="E17" s="271"/>
      <c r="F17" s="271"/>
      <c r="G17" s="271"/>
      <c r="H17" s="271"/>
      <c r="I17" s="271"/>
      <c r="J17" s="271"/>
      <c r="K17" s="271"/>
      <c r="L17" s="272"/>
    </row>
    <row r="18" spans="2:12" s="87" customFormat="1" ht="15" customHeight="1" x14ac:dyDescent="0.25">
      <c r="B18" s="84"/>
      <c r="C18" s="263" t="s">
        <v>90</v>
      </c>
      <c r="D18" s="264"/>
      <c r="E18" s="264"/>
      <c r="F18" s="264"/>
      <c r="G18" s="264"/>
      <c r="H18" s="264"/>
      <c r="I18" s="264"/>
      <c r="J18" s="264"/>
      <c r="K18" s="264"/>
      <c r="L18" s="265"/>
    </row>
    <row r="19" spans="2:12" s="87" customFormat="1" ht="15" customHeight="1" x14ac:dyDescent="0.25">
      <c r="B19" s="84"/>
      <c r="C19" s="263" t="s">
        <v>92</v>
      </c>
      <c r="D19" s="264"/>
      <c r="E19" s="264"/>
      <c r="F19" s="264"/>
      <c r="G19" s="264"/>
      <c r="H19" s="264"/>
      <c r="I19" s="264"/>
      <c r="J19" s="264"/>
      <c r="K19" s="264"/>
      <c r="L19" s="265"/>
    </row>
    <row r="20" spans="2:12" s="87" customFormat="1" ht="15" customHeight="1" x14ac:dyDescent="0.25">
      <c r="B20" s="84"/>
      <c r="C20" s="263"/>
      <c r="D20" s="264"/>
      <c r="E20" s="264"/>
      <c r="F20" s="264"/>
      <c r="G20" s="264"/>
      <c r="H20" s="264"/>
      <c r="I20" s="264"/>
      <c r="J20" s="264"/>
      <c r="K20" s="264"/>
      <c r="L20" s="265"/>
    </row>
    <row r="21" spans="2:12" s="87" customFormat="1" x14ac:dyDescent="0.25">
      <c r="B21" s="84"/>
      <c r="C21" s="277"/>
      <c r="D21" s="277"/>
      <c r="E21" s="277"/>
      <c r="F21" s="277"/>
      <c r="G21" s="277"/>
      <c r="H21" s="277"/>
      <c r="I21" s="277"/>
      <c r="J21" s="277"/>
      <c r="K21" s="277"/>
      <c r="L21" s="277"/>
    </row>
    <row r="22" spans="2:12" s="87" customFormat="1" x14ac:dyDescent="0.25">
      <c r="B22" s="84"/>
      <c r="C22" s="277"/>
      <c r="D22" s="277"/>
      <c r="E22" s="277"/>
      <c r="F22" s="277"/>
      <c r="G22" s="277"/>
      <c r="H22" s="277"/>
      <c r="I22" s="277"/>
      <c r="J22" s="277"/>
      <c r="K22" s="277"/>
      <c r="L22" s="277"/>
    </row>
    <row r="23" spans="2:12" x14ac:dyDescent="0.25">
      <c r="B23" s="89"/>
      <c r="C23" s="89"/>
      <c r="D23" s="89"/>
      <c r="E23" s="89"/>
      <c r="F23" s="89"/>
      <c r="G23" s="89"/>
      <c r="H23" s="89"/>
      <c r="I23" s="89"/>
      <c r="J23" s="89"/>
      <c r="K23" s="89"/>
      <c r="L23" s="89"/>
    </row>
    <row r="24" spans="2:12" x14ac:dyDescent="0.25">
      <c r="B24" s="89"/>
      <c r="C24" s="89"/>
      <c r="D24" s="89"/>
      <c r="E24" s="89"/>
      <c r="F24" s="89"/>
      <c r="G24" s="89"/>
      <c r="H24" s="89"/>
      <c r="I24" s="89"/>
      <c r="J24" s="89"/>
      <c r="K24" s="89"/>
      <c r="L24" s="89"/>
    </row>
    <row r="25" spans="2:12" x14ac:dyDescent="0.25">
      <c r="B25" s="89"/>
      <c r="C25" s="89"/>
      <c r="D25" s="89"/>
      <c r="E25" s="89"/>
      <c r="F25" s="89"/>
      <c r="G25" s="89"/>
      <c r="H25" s="89"/>
      <c r="I25" s="89"/>
      <c r="J25" s="89"/>
      <c r="K25" s="89"/>
      <c r="L25" s="89"/>
    </row>
    <row r="26" spans="2:12" x14ac:dyDescent="0.25">
      <c r="B26" s="89"/>
      <c r="C26" s="89"/>
      <c r="D26" s="89"/>
      <c r="E26" s="89"/>
      <c r="F26" s="89"/>
      <c r="G26" s="89"/>
      <c r="H26" s="89"/>
      <c r="I26" s="89"/>
      <c r="J26" s="89"/>
      <c r="K26" s="89"/>
      <c r="L26" s="89"/>
    </row>
    <row r="27" spans="2:12" x14ac:dyDescent="0.25">
      <c r="B27" s="89"/>
      <c r="C27" s="89"/>
      <c r="D27" s="89"/>
      <c r="E27" s="89"/>
      <c r="F27" s="89"/>
      <c r="G27" s="89"/>
      <c r="H27" s="89"/>
      <c r="I27" s="89"/>
      <c r="J27" s="89"/>
      <c r="K27" s="89"/>
      <c r="L27" s="89"/>
    </row>
    <row r="28" spans="2:12" x14ac:dyDescent="0.25">
      <c r="B28" s="89"/>
      <c r="C28" s="89"/>
      <c r="D28" s="89"/>
      <c r="E28" s="89"/>
      <c r="F28" s="89"/>
      <c r="G28" s="89"/>
      <c r="H28" s="89"/>
      <c r="I28" s="89"/>
      <c r="J28" s="89"/>
      <c r="K28" s="89"/>
      <c r="L28" s="89"/>
    </row>
    <row r="29" spans="2:12" x14ac:dyDescent="0.25">
      <c r="B29" s="89"/>
      <c r="C29" s="89"/>
      <c r="D29" s="89"/>
      <c r="E29" s="89"/>
      <c r="F29" s="89"/>
      <c r="G29" s="89"/>
      <c r="H29" s="89"/>
      <c r="I29" s="254"/>
      <c r="J29" s="254"/>
      <c r="K29" s="254"/>
      <c r="L29" s="89"/>
    </row>
    <row r="30" spans="2:12" x14ac:dyDescent="0.25">
      <c r="B30" s="89"/>
      <c r="C30" s="255" t="s">
        <v>83</v>
      </c>
      <c r="D30" s="255"/>
      <c r="E30" s="255"/>
      <c r="F30" s="255"/>
      <c r="H30" s="89"/>
      <c r="I30" s="255" t="s">
        <v>81</v>
      </c>
      <c r="J30" s="255"/>
      <c r="K30" s="255"/>
      <c r="L30" s="255"/>
    </row>
    <row r="31" spans="2:12" x14ac:dyDescent="0.25">
      <c r="B31" s="89"/>
      <c r="C31" s="193" t="s">
        <v>84</v>
      </c>
      <c r="D31" s="193"/>
      <c r="E31" s="193"/>
      <c r="F31" s="193"/>
      <c r="H31" s="89"/>
      <c r="I31" s="192" t="s">
        <v>85</v>
      </c>
      <c r="J31" s="192"/>
      <c r="K31" s="192"/>
      <c r="L31" s="192"/>
    </row>
    <row r="32" spans="2:12" x14ac:dyDescent="0.25">
      <c r="B32" s="89"/>
      <c r="C32" s="193"/>
      <c r="D32" s="193"/>
      <c r="E32" s="193"/>
      <c r="F32" s="193"/>
      <c r="G32" s="89"/>
      <c r="H32" s="89"/>
      <c r="I32" s="89"/>
      <c r="J32" s="89"/>
      <c r="K32" s="89"/>
      <c r="L32" s="89"/>
    </row>
    <row r="33" spans="2:12" x14ac:dyDescent="0.25">
      <c r="B33" s="89"/>
      <c r="C33" s="89"/>
      <c r="D33" s="89"/>
      <c r="E33" s="89"/>
      <c r="F33" s="89"/>
      <c r="G33" s="89"/>
      <c r="H33" s="89"/>
      <c r="I33" s="89"/>
      <c r="J33" s="89"/>
      <c r="K33" s="89"/>
      <c r="L33" s="89"/>
    </row>
    <row r="34" spans="2:12" x14ac:dyDescent="0.25">
      <c r="B34" s="89"/>
      <c r="C34" s="89"/>
      <c r="D34" s="89"/>
      <c r="E34" s="89"/>
      <c r="F34" s="89"/>
      <c r="G34" s="89"/>
      <c r="H34" s="89"/>
      <c r="I34" s="89"/>
      <c r="J34" s="89"/>
      <c r="K34" s="89"/>
      <c r="L34" s="89"/>
    </row>
  </sheetData>
  <mergeCells count="30">
    <mergeCell ref="C21:L21"/>
    <mergeCell ref="C22:L22"/>
    <mergeCell ref="I29:K29"/>
    <mergeCell ref="C30:F30"/>
    <mergeCell ref="C31:F32"/>
    <mergeCell ref="I30:L30"/>
    <mergeCell ref="I31:L31"/>
    <mergeCell ref="G10:G11"/>
    <mergeCell ref="H10:H11"/>
    <mergeCell ref="I10:I12"/>
    <mergeCell ref="J10:J12"/>
    <mergeCell ref="K10:L10"/>
    <mergeCell ref="K11:K12"/>
    <mergeCell ref="L11:L12"/>
    <mergeCell ref="B2:L6"/>
    <mergeCell ref="B7:L7"/>
    <mergeCell ref="C20:L20"/>
    <mergeCell ref="G12:H12"/>
    <mergeCell ref="B16:L16"/>
    <mergeCell ref="C17:L17"/>
    <mergeCell ref="C18:L18"/>
    <mergeCell ref="C19:L19"/>
    <mergeCell ref="B8:L8"/>
    <mergeCell ref="B9:B12"/>
    <mergeCell ref="C9:C12"/>
    <mergeCell ref="D9:D12"/>
    <mergeCell ref="E9:E12"/>
    <mergeCell ref="F9:F12"/>
    <mergeCell ref="G9:H9"/>
    <mergeCell ref="I9:L9"/>
  </mergeCells>
  <pageMargins left="0.70866141732283472" right="0.70866141732283472" top="0.74803149606299213" bottom="0.74803149606299213" header="0.31496062992125984" footer="0.31496062992125984"/>
  <pageSetup scale="7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3er TRIMESTRE anexo 11</vt:lpstr>
      <vt:lpstr>4to. TRIMESTRE anexo 11</vt:lpstr>
      <vt:lpstr>1ER TRIMESTRE anexo 12</vt:lpstr>
      <vt:lpstr>ANEXO 11</vt:lpstr>
      <vt:lpstr>ANEXO 12</vt:lpstr>
      <vt:lpstr>ANEXO 13</vt:lpstr>
      <vt:lpstr>3er TRIMESTRE anexo 12</vt:lpstr>
      <vt:lpstr>4to. TRIMESTRE anexo 12</vt:lpstr>
      <vt:lpstr>1er. TRIMESTRE anexo 13</vt:lpstr>
      <vt:lpstr>3er. TRIMESTRE anexo 13</vt:lpstr>
      <vt:lpstr>4to. TRIMESTRE anexo 13</vt:lpstr>
      <vt:lpstr>'3er TRIMESTRE anexo 11'!Área_de_impresión</vt:lpstr>
      <vt:lpstr>'ANEXO 11'!Área_de_impresión</vt:lpstr>
      <vt:lpstr>'ANEXO 12'!Área_de_impresión</vt:lpstr>
      <vt:lpstr>'ANEXO 13'!Área_de_impresión</vt:lpstr>
      <vt:lpstr>'3er TRIMESTRE anexo 11'!Títulos_a_imprimir</vt:lpstr>
      <vt:lpstr>'4to. TRIMESTRE anexo 11'!Títulos_a_imprimir</vt:lpstr>
      <vt:lpstr>'ANEXO 11'!Títulos_a_imprimir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Cuquis-Contabilidad;MRR</dc:creator>
  <cp:lastModifiedBy>CTC</cp:lastModifiedBy>
  <cp:lastPrinted>2025-04-03T20:28:05Z</cp:lastPrinted>
  <dcterms:created xsi:type="dcterms:W3CDTF">2014-02-24T18:32:10Z</dcterms:created>
  <dcterms:modified xsi:type="dcterms:W3CDTF">2025-04-03T20:28:14Z</dcterms:modified>
</cp:coreProperties>
</file>